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Default Extension="wdp" ContentType="image/vnd.ms-photo"/>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5" yWindow="165" windowWidth="10320" windowHeight="7980" tabRatio="922"/>
  </bookViews>
  <sheets>
    <sheet name="Instructions" sheetId="1" r:id="rId1"/>
    <sheet name="Parent Contact Info" sheetId="3" r:id="rId2"/>
    <sheet name="Registration" sheetId="4" r:id="rId3"/>
    <sheet name="Dues" sheetId="83" r:id="rId4"/>
    <sheet name="Attendance" sheetId="5" r:id="rId5"/>
    <sheet name="Badges" sheetId="86" r:id="rId6"/>
    <sheet name="Journey Awards" sheetId="7" r:id="rId7"/>
    <sheet name="Council Own" sheetId="45" r:id="rId8"/>
    <sheet name="Bridging" sheetId="82" r:id="rId9"/>
    <sheet name="Age-Level" sheetId="87" r:id="rId10"/>
    <sheet name="Fun Patches" sheetId="46" r:id="rId11"/>
    <sheet name="Summary" sheetId="10" r:id="rId12"/>
    <sheet name="Order" sheetId="11" r:id="rId13"/>
    <sheet name="Brownie 1" sheetId="14" r:id="rId14"/>
    <sheet name="Brownie 2" sheetId="119" r:id="rId15"/>
    <sheet name="Brownie 3" sheetId="120" r:id="rId16"/>
    <sheet name="Brownie 4" sheetId="121" r:id="rId17"/>
    <sheet name="Brownie 5" sheetId="122" r:id="rId18"/>
    <sheet name="Brownie 6" sheetId="123" r:id="rId19"/>
    <sheet name="Brownie 7" sheetId="124" r:id="rId20"/>
    <sheet name="Brownie 8" sheetId="125" r:id="rId21"/>
    <sheet name="Brownie 9" sheetId="126" r:id="rId22"/>
    <sheet name="Brownie 10" sheetId="127" r:id="rId23"/>
    <sheet name="Brownie 11" sheetId="128" r:id="rId24"/>
    <sheet name="Brownie 12" sheetId="129" r:id="rId25"/>
    <sheet name="Brownie 13" sheetId="130" r:id="rId26"/>
    <sheet name="Brownie 14" sheetId="131" r:id="rId27"/>
    <sheet name="Brownie 15" sheetId="132" r:id="rId28"/>
  </sheets>
  <definedNames>
    <definedName name="_xlnm.Print_Area" localSheetId="13">'Brownie 1'!$A$1:$S$139</definedName>
    <definedName name="_xlnm.Print_Area" localSheetId="22">'Brownie 10'!$A$1:$S$139</definedName>
    <definedName name="_xlnm.Print_Area" localSheetId="23">'Brownie 11'!$A$1:$S$139</definedName>
    <definedName name="_xlnm.Print_Area" localSheetId="24">'Brownie 12'!$A$1:$S$139</definedName>
    <definedName name="_xlnm.Print_Area" localSheetId="25">'Brownie 13'!$A$1:$S$139</definedName>
    <definedName name="_xlnm.Print_Area" localSheetId="26">'Brownie 14'!$A$1:$S$139</definedName>
    <definedName name="_xlnm.Print_Area" localSheetId="27">'Brownie 15'!$A$1:$S$139</definedName>
    <definedName name="_xlnm.Print_Area" localSheetId="14">'Brownie 2'!$A$1:$S$139</definedName>
    <definedName name="_xlnm.Print_Area" localSheetId="15">'Brownie 3'!$A$1:$S$139</definedName>
    <definedName name="_xlnm.Print_Area" localSheetId="16">'Brownie 4'!$A$1:$S$139</definedName>
    <definedName name="_xlnm.Print_Area" localSheetId="17">'Brownie 5'!$A$1:$S$139</definedName>
    <definedName name="_xlnm.Print_Area" localSheetId="18">'Brownie 6'!$A$1:$S$139</definedName>
    <definedName name="_xlnm.Print_Area" localSheetId="19">'Brownie 7'!$A$1:$S$139</definedName>
    <definedName name="_xlnm.Print_Area" localSheetId="20">'Brownie 8'!$A$1:$S$139</definedName>
    <definedName name="_xlnm.Print_Area" localSheetId="21">'Brownie 9'!$A$1:$S$139</definedName>
    <definedName name="_xlnm.Print_Area" localSheetId="7">'Council Own'!$A$1:$R$124</definedName>
    <definedName name="_xlnm.Print_Area" localSheetId="0">Instructions!$A$1:$H$52</definedName>
    <definedName name="_xlnm.Print_Area" localSheetId="2">Registration!$A$1:$Y$18</definedName>
    <definedName name="_xlnm.Print_Titles" localSheetId="4">Attendance!$1:$4</definedName>
    <definedName name="_xlnm.Print_Titles" localSheetId="7">'Council Own'!$1:$4</definedName>
    <definedName name="_xlnm.Print_Titles" localSheetId="6">'Journey Awards'!$1:$4</definedName>
    <definedName name="_xlnm.Print_Titles" localSheetId="2">Registration!$1:$4</definedName>
  </definedNames>
  <calcPr calcId="124519"/>
</workbook>
</file>

<file path=xl/calcChain.xml><?xml version="1.0" encoding="utf-8"?>
<calcChain xmlns="http://schemas.openxmlformats.org/spreadsheetml/2006/main">
  <c r="E40" i="87"/>
  <c r="F40"/>
  <c r="G40"/>
  <c r="H40"/>
  <c r="I40"/>
  <c r="J40"/>
  <c r="K40"/>
  <c r="L40"/>
  <c r="M40"/>
  <c r="N40"/>
  <c r="O40"/>
  <c r="P40"/>
  <c r="Q40"/>
  <c r="R40"/>
  <c r="C170" i="132" l="1"/>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31"/>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30"/>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C3" s="1"/>
  <c r="S5"/>
  <c r="O5"/>
  <c r="K5"/>
  <c r="G5"/>
  <c r="C5"/>
  <c r="S4"/>
  <c r="O4"/>
  <c r="K4"/>
  <c r="G4"/>
  <c r="C170" i="129"/>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3" s="1"/>
  <c r="C7"/>
  <c r="S6"/>
  <c r="O6"/>
  <c r="K6"/>
  <c r="G6"/>
  <c r="C6"/>
  <c r="S5"/>
  <c r="O5"/>
  <c r="K5"/>
  <c r="G5"/>
  <c r="C5"/>
  <c r="S4"/>
  <c r="O4"/>
  <c r="K4"/>
  <c r="G4"/>
  <c r="C170" i="128"/>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27"/>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26"/>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C3" s="1"/>
  <c r="S5"/>
  <c r="O5"/>
  <c r="K5"/>
  <c r="G5"/>
  <c r="C5"/>
  <c r="S4"/>
  <c r="O4"/>
  <c r="K4"/>
  <c r="G4"/>
  <c r="C170" i="125"/>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3" s="1"/>
  <c r="C7"/>
  <c r="S6"/>
  <c r="O6"/>
  <c r="K6"/>
  <c r="G6"/>
  <c r="C6"/>
  <c r="S5"/>
  <c r="O5"/>
  <c r="K5"/>
  <c r="G5"/>
  <c r="C5"/>
  <c r="S4"/>
  <c r="O4"/>
  <c r="K4"/>
  <c r="G4"/>
  <c r="C170" i="124"/>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S99"/>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23"/>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22"/>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C3" s="1"/>
  <c r="S6"/>
  <c r="O6"/>
  <c r="K6"/>
  <c r="G6"/>
  <c r="C6"/>
  <c r="S5"/>
  <c r="O5"/>
  <c r="K5"/>
  <c r="G5"/>
  <c r="C5"/>
  <c r="S4"/>
  <c r="O4"/>
  <c r="K4"/>
  <c r="G4"/>
  <c r="C170" i="121"/>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C3" s="1"/>
  <c r="S6"/>
  <c r="O6"/>
  <c r="K6"/>
  <c r="G6"/>
  <c r="C6"/>
  <c r="S5"/>
  <c r="O5"/>
  <c r="K5"/>
  <c r="G5"/>
  <c r="C5"/>
  <c r="S4"/>
  <c r="O4"/>
  <c r="K4"/>
  <c r="G4"/>
  <c r="C170" i="120"/>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C170" i="119"/>
  <c r="C169"/>
  <c r="C168"/>
  <c r="C167"/>
  <c r="C166"/>
  <c r="C165"/>
  <c r="C164"/>
  <c r="C163"/>
  <c r="C162"/>
  <c r="S161"/>
  <c r="O161"/>
  <c r="K161"/>
  <c r="G161"/>
  <c r="C161"/>
  <c r="S160"/>
  <c r="O160"/>
  <c r="K160"/>
  <c r="G160"/>
  <c r="C160"/>
  <c r="S159"/>
  <c r="O159"/>
  <c r="K159"/>
  <c r="G159"/>
  <c r="C159"/>
  <c r="S158"/>
  <c r="O158"/>
  <c r="K158"/>
  <c r="G158"/>
  <c r="C158"/>
  <c r="S157"/>
  <c r="O157"/>
  <c r="K157"/>
  <c r="G157"/>
  <c r="C157"/>
  <c r="S156"/>
  <c r="O156"/>
  <c r="K156"/>
  <c r="G156"/>
  <c r="C156"/>
  <c r="S155"/>
  <c r="O155"/>
  <c r="K155"/>
  <c r="G155"/>
  <c r="C155"/>
  <c r="S154"/>
  <c r="O154"/>
  <c r="K154"/>
  <c r="G154"/>
  <c r="C154"/>
  <c r="S153"/>
  <c r="O153"/>
  <c r="K153"/>
  <c r="G153"/>
  <c r="C153"/>
  <c r="S152"/>
  <c r="O152"/>
  <c r="K152"/>
  <c r="G152"/>
  <c r="C152"/>
  <c r="S151"/>
  <c r="O151"/>
  <c r="K151"/>
  <c r="G151"/>
  <c r="C151"/>
  <c r="S150"/>
  <c r="O150"/>
  <c r="K150"/>
  <c r="G150"/>
  <c r="S149"/>
  <c r="O149"/>
  <c r="K149"/>
  <c r="G149"/>
  <c r="S148"/>
  <c r="O148"/>
  <c r="K148"/>
  <c r="G148"/>
  <c r="S147"/>
  <c r="O147"/>
  <c r="K147"/>
  <c r="G147"/>
  <c r="C147"/>
  <c r="S146"/>
  <c r="O146"/>
  <c r="K146"/>
  <c r="G146"/>
  <c r="C146"/>
  <c r="S145"/>
  <c r="O145"/>
  <c r="K145"/>
  <c r="G145"/>
  <c r="C145"/>
  <c r="S144"/>
  <c r="O144"/>
  <c r="K144"/>
  <c r="G144"/>
  <c r="C144"/>
  <c r="S143"/>
  <c r="O143"/>
  <c r="K143"/>
  <c r="G143"/>
  <c r="C143"/>
  <c r="S142"/>
  <c r="O142"/>
  <c r="K142"/>
  <c r="G142"/>
  <c r="O139"/>
  <c r="C139"/>
  <c r="S138"/>
  <c r="O138"/>
  <c r="K138"/>
  <c r="G138"/>
  <c r="C138"/>
  <c r="S137"/>
  <c r="O137"/>
  <c r="K137"/>
  <c r="G137"/>
  <c r="C137"/>
  <c r="S136"/>
  <c r="O136"/>
  <c r="K136"/>
  <c r="G136"/>
  <c r="S135"/>
  <c r="O135"/>
  <c r="C135"/>
  <c r="S134"/>
  <c r="O134"/>
  <c r="K134"/>
  <c r="G134"/>
  <c r="C134"/>
  <c r="S133"/>
  <c r="O133"/>
  <c r="K133"/>
  <c r="G133"/>
  <c r="C133"/>
  <c r="S132"/>
  <c r="O132"/>
  <c r="K132"/>
  <c r="G132"/>
  <c r="S131"/>
  <c r="O131"/>
  <c r="S130"/>
  <c r="O130"/>
  <c r="K130"/>
  <c r="G130"/>
  <c r="C130"/>
  <c r="S129"/>
  <c r="O129"/>
  <c r="K129"/>
  <c r="G129"/>
  <c r="C129"/>
  <c r="S128"/>
  <c r="O128"/>
  <c r="K128"/>
  <c r="G128"/>
  <c r="C128"/>
  <c r="S127"/>
  <c r="O127"/>
  <c r="S126"/>
  <c r="O126"/>
  <c r="K126"/>
  <c r="C126"/>
  <c r="S125"/>
  <c r="O125"/>
  <c r="K125"/>
  <c r="G125"/>
  <c r="C125"/>
  <c r="S124"/>
  <c r="O124"/>
  <c r="K124"/>
  <c r="G124"/>
  <c r="C124"/>
  <c r="S123"/>
  <c r="O123"/>
  <c r="G123"/>
  <c r="S122"/>
  <c r="O122"/>
  <c r="C122"/>
  <c r="S121"/>
  <c r="O121"/>
  <c r="K121"/>
  <c r="G121"/>
  <c r="C121"/>
  <c r="S120"/>
  <c r="K120"/>
  <c r="G120"/>
  <c r="C120"/>
  <c r="S119"/>
  <c r="K119"/>
  <c r="G119"/>
  <c r="S118"/>
  <c r="O118"/>
  <c r="C118"/>
  <c r="S117"/>
  <c r="K117"/>
  <c r="G117"/>
  <c r="C117"/>
  <c r="S116"/>
  <c r="O116"/>
  <c r="K116"/>
  <c r="G116"/>
  <c r="C116"/>
  <c r="S115"/>
  <c r="K115"/>
  <c r="G115"/>
  <c r="S114"/>
  <c r="O114"/>
  <c r="C114"/>
  <c r="S113"/>
  <c r="K113"/>
  <c r="G113"/>
  <c r="C113"/>
  <c r="S112"/>
  <c r="O112"/>
  <c r="K112"/>
  <c r="G112"/>
  <c r="C112"/>
  <c r="S111"/>
  <c r="K111"/>
  <c r="G111"/>
  <c r="S110"/>
  <c r="O110"/>
  <c r="S109"/>
  <c r="K109"/>
  <c r="G109"/>
  <c r="S108"/>
  <c r="K108"/>
  <c r="G108"/>
  <c r="C108"/>
  <c r="O107"/>
  <c r="K107"/>
  <c r="G107"/>
  <c r="C107"/>
  <c r="C106"/>
  <c r="S105"/>
  <c r="O105"/>
  <c r="K105"/>
  <c r="C105"/>
  <c r="S104"/>
  <c r="K104"/>
  <c r="G104"/>
  <c r="S103"/>
  <c r="O103"/>
  <c r="K103"/>
  <c r="G103"/>
  <c r="S102"/>
  <c r="G102"/>
  <c r="C102"/>
  <c r="S101"/>
  <c r="O101"/>
  <c r="C101"/>
  <c r="S100"/>
  <c r="K100"/>
  <c r="G100"/>
  <c r="C100"/>
  <c r="O99"/>
  <c r="K99"/>
  <c r="G99"/>
  <c r="C99"/>
  <c r="S98"/>
  <c r="K98"/>
  <c r="G98"/>
  <c r="S97"/>
  <c r="C97"/>
  <c r="S96"/>
  <c r="O96"/>
  <c r="K96"/>
  <c r="G96"/>
  <c r="C96"/>
  <c r="S95"/>
  <c r="O95"/>
  <c r="K95"/>
  <c r="G95"/>
  <c r="C95"/>
  <c r="S94"/>
  <c r="O94"/>
  <c r="K94"/>
  <c r="G94"/>
  <c r="C94"/>
  <c r="S93"/>
  <c r="S92"/>
  <c r="O92"/>
  <c r="K92"/>
  <c r="G92"/>
  <c r="C92"/>
  <c r="S91"/>
  <c r="O91"/>
  <c r="K91"/>
  <c r="G91"/>
  <c r="C91"/>
  <c r="S90"/>
  <c r="O90"/>
  <c r="K90"/>
  <c r="G90"/>
  <c r="C90"/>
  <c r="S89"/>
  <c r="C89"/>
  <c r="S88"/>
  <c r="O88"/>
  <c r="K88"/>
  <c r="G88"/>
  <c r="S87"/>
  <c r="O87"/>
  <c r="K87"/>
  <c r="G87"/>
  <c r="S86"/>
  <c r="O86"/>
  <c r="K86"/>
  <c r="G86"/>
  <c r="S85"/>
  <c r="C85"/>
  <c r="S84"/>
  <c r="O84"/>
  <c r="K84"/>
  <c r="C84"/>
  <c r="S83"/>
  <c r="O83"/>
  <c r="K83"/>
  <c r="G83"/>
  <c r="S82"/>
  <c r="O82"/>
  <c r="K82"/>
  <c r="G82"/>
  <c r="C82"/>
  <c r="S81"/>
  <c r="G81"/>
  <c r="C81"/>
  <c r="S80"/>
  <c r="O80"/>
  <c r="S79"/>
  <c r="O79"/>
  <c r="K79"/>
  <c r="G79"/>
  <c r="C79"/>
  <c r="S78"/>
  <c r="O78"/>
  <c r="K78"/>
  <c r="G78"/>
  <c r="C78"/>
  <c r="S77"/>
  <c r="K77"/>
  <c r="G77"/>
  <c r="C77"/>
  <c r="S76"/>
  <c r="C76"/>
  <c r="S75"/>
  <c r="O75"/>
  <c r="K75"/>
  <c r="G75"/>
  <c r="C75"/>
  <c r="S74"/>
  <c r="O74"/>
  <c r="K74"/>
  <c r="G74"/>
  <c r="C74"/>
  <c r="S73"/>
  <c r="O73"/>
  <c r="K73"/>
  <c r="G73"/>
  <c r="C73"/>
  <c r="S72"/>
  <c r="S71"/>
  <c r="S69"/>
  <c r="O69"/>
  <c r="K69"/>
  <c r="G69"/>
  <c r="C69"/>
  <c r="S68"/>
  <c r="O68"/>
  <c r="K68"/>
  <c r="G68"/>
  <c r="C68"/>
  <c r="S67"/>
  <c r="O67"/>
  <c r="K67"/>
  <c r="G67"/>
  <c r="C67"/>
  <c r="S65"/>
  <c r="O65"/>
  <c r="K65"/>
  <c r="G65"/>
  <c r="S64"/>
  <c r="O64"/>
  <c r="K64"/>
  <c r="G64"/>
  <c r="C64"/>
  <c r="S63"/>
  <c r="O63"/>
  <c r="K63"/>
  <c r="G63"/>
  <c r="C63"/>
  <c r="C62"/>
  <c r="S61"/>
  <c r="O61"/>
  <c r="K61"/>
  <c r="S60"/>
  <c r="O60"/>
  <c r="K60"/>
  <c r="G60"/>
  <c r="C60"/>
  <c r="S59"/>
  <c r="O59"/>
  <c r="K59"/>
  <c r="G59"/>
  <c r="C59"/>
  <c r="G58"/>
  <c r="C58"/>
  <c r="S57"/>
  <c r="O57"/>
  <c r="S56"/>
  <c r="O56"/>
  <c r="K56"/>
  <c r="G56"/>
  <c r="C56"/>
  <c r="S55"/>
  <c r="O55"/>
  <c r="K55"/>
  <c r="G55"/>
  <c r="C55"/>
  <c r="K54"/>
  <c r="G54"/>
  <c r="C54"/>
  <c r="S53"/>
  <c r="S52"/>
  <c r="O52"/>
  <c r="K52"/>
  <c r="G52"/>
  <c r="C52"/>
  <c r="S51"/>
  <c r="O51"/>
  <c r="K51"/>
  <c r="G51"/>
  <c r="C51"/>
  <c r="O50"/>
  <c r="K50"/>
  <c r="G50"/>
  <c r="C50"/>
  <c r="S48"/>
  <c r="O48"/>
  <c r="K48"/>
  <c r="G48"/>
  <c r="C48"/>
  <c r="S47"/>
  <c r="O47"/>
  <c r="K47"/>
  <c r="G47"/>
  <c r="C47"/>
  <c r="S46"/>
  <c r="O46"/>
  <c r="K46"/>
  <c r="G46"/>
  <c r="C46"/>
  <c r="S44"/>
  <c r="O44"/>
  <c r="K44"/>
  <c r="G44"/>
  <c r="S43"/>
  <c r="O43"/>
  <c r="K43"/>
  <c r="G43"/>
  <c r="C43"/>
  <c r="S42"/>
  <c r="O42"/>
  <c r="K42"/>
  <c r="G42"/>
  <c r="C42"/>
  <c r="C41"/>
  <c r="S40"/>
  <c r="O40"/>
  <c r="K40"/>
  <c r="S39"/>
  <c r="O39"/>
  <c r="K39"/>
  <c r="G39"/>
  <c r="C39"/>
  <c r="S38"/>
  <c r="O38"/>
  <c r="K38"/>
  <c r="G38"/>
  <c r="C38"/>
  <c r="G37"/>
  <c r="C37"/>
  <c r="S36"/>
  <c r="O36"/>
  <c r="S35"/>
  <c r="O35"/>
  <c r="K35"/>
  <c r="G35"/>
  <c r="C35"/>
  <c r="S34"/>
  <c r="O34"/>
  <c r="K34"/>
  <c r="G34"/>
  <c r="C34"/>
  <c r="K33"/>
  <c r="G33"/>
  <c r="C33"/>
  <c r="S32"/>
  <c r="S31"/>
  <c r="O31"/>
  <c r="K31"/>
  <c r="G31"/>
  <c r="C31"/>
  <c r="S30"/>
  <c r="O30"/>
  <c r="K30"/>
  <c r="G30"/>
  <c r="C30"/>
  <c r="O29"/>
  <c r="K29"/>
  <c r="G29"/>
  <c r="C29"/>
  <c r="S27"/>
  <c r="O27"/>
  <c r="K27"/>
  <c r="G27"/>
  <c r="C27"/>
  <c r="S26"/>
  <c r="O26"/>
  <c r="K26"/>
  <c r="G26"/>
  <c r="C26"/>
  <c r="S25"/>
  <c r="O25"/>
  <c r="K25"/>
  <c r="G25"/>
  <c r="C25"/>
  <c r="S23"/>
  <c r="O23"/>
  <c r="K23"/>
  <c r="G23"/>
  <c r="S22"/>
  <c r="O22"/>
  <c r="K22"/>
  <c r="G22"/>
  <c r="S21"/>
  <c r="O21"/>
  <c r="K21"/>
  <c r="G21"/>
  <c r="C21"/>
  <c r="C20"/>
  <c r="S19"/>
  <c r="O19"/>
  <c r="K19"/>
  <c r="C19"/>
  <c r="S18"/>
  <c r="O18"/>
  <c r="K18"/>
  <c r="G18"/>
  <c r="C18"/>
  <c r="S17"/>
  <c r="O17"/>
  <c r="K17"/>
  <c r="G17"/>
  <c r="C17"/>
  <c r="G16"/>
  <c r="S15"/>
  <c r="O15"/>
  <c r="C15"/>
  <c r="S14"/>
  <c r="O14"/>
  <c r="K14"/>
  <c r="G14"/>
  <c r="C14"/>
  <c r="S13"/>
  <c r="O13"/>
  <c r="K13"/>
  <c r="G13"/>
  <c r="C13"/>
  <c r="K12"/>
  <c r="G12"/>
  <c r="C12"/>
  <c r="S11"/>
  <c r="C11"/>
  <c r="S10"/>
  <c r="O10"/>
  <c r="K10"/>
  <c r="G10"/>
  <c r="S9"/>
  <c r="O9"/>
  <c r="K9"/>
  <c r="G9"/>
  <c r="C9"/>
  <c r="O8"/>
  <c r="K8"/>
  <c r="G8"/>
  <c r="C8"/>
  <c r="C7"/>
  <c r="S6"/>
  <c r="O6"/>
  <c r="K6"/>
  <c r="G6"/>
  <c r="C6"/>
  <c r="S5"/>
  <c r="O5"/>
  <c r="K5"/>
  <c r="G5"/>
  <c r="C5"/>
  <c r="C3" s="1"/>
  <c r="S4"/>
  <c r="O4"/>
  <c r="K4"/>
  <c r="G4"/>
  <c r="B170" i="132"/>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R1" i="86" s="1"/>
  <c r="B170" i="131"/>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Q1" i="86" s="1"/>
  <c r="B170" i="130"/>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P1" i="86" s="1"/>
  <c r="B170" i="129"/>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O1" i="86" s="1"/>
  <c r="B170" i="128"/>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N1" i="86" s="1"/>
  <c r="B170" i="127"/>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M1" i="86" s="1"/>
  <c r="B170" i="126"/>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L1" i="86" s="1"/>
  <c r="B170" i="125"/>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K1" i="86" s="1"/>
  <c r="B170" i="124"/>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J1" i="86" s="1"/>
  <c r="B170" i="123"/>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I1" i="86" s="1"/>
  <c r="B170" i="122"/>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H1" i="86" s="1"/>
  <c r="B170" i="121"/>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G1" i="86" s="1"/>
  <c r="B170" i="120"/>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B170" i="119"/>
  <c r="B169"/>
  <c r="B168"/>
  <c r="B167"/>
  <c r="B166"/>
  <c r="B165"/>
  <c r="B164"/>
  <c r="B163"/>
  <c r="B162"/>
  <c r="R161"/>
  <c r="N161"/>
  <c r="J161"/>
  <c r="F161"/>
  <c r="B161"/>
  <c r="R160"/>
  <c r="N160"/>
  <c r="J160"/>
  <c r="F160"/>
  <c r="B160"/>
  <c r="R159"/>
  <c r="N159"/>
  <c r="J159"/>
  <c r="F159"/>
  <c r="B159"/>
  <c r="R158"/>
  <c r="N158"/>
  <c r="J158"/>
  <c r="F158"/>
  <c r="B158"/>
  <c r="R157"/>
  <c r="N157"/>
  <c r="J157"/>
  <c r="F157"/>
  <c r="B157"/>
  <c r="R156"/>
  <c r="N156"/>
  <c r="J156"/>
  <c r="F156"/>
  <c r="B156"/>
  <c r="R155"/>
  <c r="N155"/>
  <c r="J155"/>
  <c r="F155"/>
  <c r="B155"/>
  <c r="R154"/>
  <c r="N154"/>
  <c r="J154"/>
  <c r="F154"/>
  <c r="B154"/>
  <c r="R153"/>
  <c r="N153"/>
  <c r="J153"/>
  <c r="F153"/>
  <c r="B153"/>
  <c r="R152"/>
  <c r="N152"/>
  <c r="J152"/>
  <c r="F152"/>
  <c r="B152"/>
  <c r="R151"/>
  <c r="N151"/>
  <c r="J151"/>
  <c r="F151"/>
  <c r="B151"/>
  <c r="R150"/>
  <c r="N150"/>
  <c r="J150"/>
  <c r="F150"/>
  <c r="A150"/>
  <c r="R149"/>
  <c r="N149"/>
  <c r="J149"/>
  <c r="F149"/>
  <c r="R148"/>
  <c r="N148"/>
  <c r="J148"/>
  <c r="F148"/>
  <c r="R147"/>
  <c r="N147"/>
  <c r="J147"/>
  <c r="F147"/>
  <c r="A147"/>
  <c r="R146"/>
  <c r="N146"/>
  <c r="J146"/>
  <c r="F146"/>
  <c r="A146"/>
  <c r="R145"/>
  <c r="N145"/>
  <c r="J145"/>
  <c r="F145"/>
  <c r="A145"/>
  <c r="R144"/>
  <c r="N144"/>
  <c r="J144"/>
  <c r="F144"/>
  <c r="A144"/>
  <c r="R143"/>
  <c r="N143"/>
  <c r="J143"/>
  <c r="F143"/>
  <c r="A143"/>
  <c r="R142"/>
  <c r="N142"/>
  <c r="J142"/>
  <c r="F142"/>
  <c r="Q141"/>
  <c r="M141"/>
  <c r="I141"/>
  <c r="E141"/>
  <c r="A140"/>
  <c r="M139"/>
  <c r="B139"/>
  <c r="Q138"/>
  <c r="M138"/>
  <c r="J138"/>
  <c r="F138"/>
  <c r="B138"/>
  <c r="Q137"/>
  <c r="M137"/>
  <c r="J137"/>
  <c r="F137"/>
  <c r="B137"/>
  <c r="Q136"/>
  <c r="M136"/>
  <c r="J136"/>
  <c r="F136"/>
  <c r="B136"/>
  <c r="Q135"/>
  <c r="M135"/>
  <c r="J135"/>
  <c r="F135"/>
  <c r="B135"/>
  <c r="Q134"/>
  <c r="M134"/>
  <c r="J134"/>
  <c r="F134"/>
  <c r="B134"/>
  <c r="Q133"/>
  <c r="M133"/>
  <c r="J133"/>
  <c r="F133"/>
  <c r="B133"/>
  <c r="Q132"/>
  <c r="M132"/>
  <c r="J132"/>
  <c r="F132"/>
  <c r="B132"/>
  <c r="Q131"/>
  <c r="M131"/>
  <c r="J131"/>
  <c r="F131"/>
  <c r="A131"/>
  <c r="Q130"/>
  <c r="M130"/>
  <c r="J130"/>
  <c r="F130"/>
  <c r="B130"/>
  <c r="Q129"/>
  <c r="M129"/>
  <c r="J129"/>
  <c r="F129"/>
  <c r="B129"/>
  <c r="Q128"/>
  <c r="M128"/>
  <c r="J128"/>
  <c r="F128"/>
  <c r="B128"/>
  <c r="Q127"/>
  <c r="M127"/>
  <c r="J127"/>
  <c r="F127"/>
  <c r="B127"/>
  <c r="Q126"/>
  <c r="M126"/>
  <c r="J126"/>
  <c r="E126"/>
  <c r="B126"/>
  <c r="Q125"/>
  <c r="M125"/>
  <c r="J125"/>
  <c r="F125"/>
  <c r="B125"/>
  <c r="Q124"/>
  <c r="M124"/>
  <c r="J124"/>
  <c r="F124"/>
  <c r="B124"/>
  <c r="Q123"/>
  <c r="M123"/>
  <c r="J123"/>
  <c r="F123"/>
  <c r="B123"/>
  <c r="Q122"/>
  <c r="M122"/>
  <c r="I122"/>
  <c r="F122"/>
  <c r="B122"/>
  <c r="Q121"/>
  <c r="M121"/>
  <c r="J121"/>
  <c r="F121"/>
  <c r="B121"/>
  <c r="Q120"/>
  <c r="J120"/>
  <c r="F120"/>
  <c r="B120"/>
  <c r="Q119"/>
  <c r="J119"/>
  <c r="F119"/>
  <c r="B119"/>
  <c r="Q118"/>
  <c r="N118"/>
  <c r="J118"/>
  <c r="F118"/>
  <c r="B118"/>
  <c r="Q117"/>
  <c r="N117"/>
  <c r="J117"/>
  <c r="F117"/>
  <c r="B117"/>
  <c r="Q116"/>
  <c r="N116"/>
  <c r="J116"/>
  <c r="F116"/>
  <c r="B116"/>
  <c r="Q115"/>
  <c r="N115"/>
  <c r="J115"/>
  <c r="F115"/>
  <c r="B115"/>
  <c r="Q114"/>
  <c r="N114"/>
  <c r="J114"/>
  <c r="F114"/>
  <c r="B114"/>
  <c r="Q113"/>
  <c r="N113"/>
  <c r="J113"/>
  <c r="F113"/>
  <c r="B113"/>
  <c r="Q112"/>
  <c r="N112"/>
  <c r="J112"/>
  <c r="F112"/>
  <c r="B112"/>
  <c r="Q111"/>
  <c r="N111"/>
  <c r="J111"/>
  <c r="F111"/>
  <c r="B111"/>
  <c r="Q110"/>
  <c r="N110"/>
  <c r="J110"/>
  <c r="F110"/>
  <c r="A110"/>
  <c r="Q109"/>
  <c r="N109"/>
  <c r="J109"/>
  <c r="F109"/>
  <c r="Q108"/>
  <c r="M108"/>
  <c r="J108"/>
  <c r="F108"/>
  <c r="N107"/>
  <c r="J107"/>
  <c r="F107"/>
  <c r="B107"/>
  <c r="N106"/>
  <c r="J106"/>
  <c r="F106"/>
  <c r="B106"/>
  <c r="Q105"/>
  <c r="N105"/>
  <c r="J105"/>
  <c r="E105"/>
  <c r="B105"/>
  <c r="R104"/>
  <c r="N104"/>
  <c r="J104"/>
  <c r="F104"/>
  <c r="R103"/>
  <c r="N103"/>
  <c r="J103"/>
  <c r="F103"/>
  <c r="R102"/>
  <c r="N102"/>
  <c r="J102"/>
  <c r="F102"/>
  <c r="B102"/>
  <c r="R101"/>
  <c r="N101"/>
  <c r="I101"/>
  <c r="F101"/>
  <c r="B101"/>
  <c r="R100"/>
  <c r="N100"/>
  <c r="J100"/>
  <c r="F100"/>
  <c r="B100"/>
  <c r="Q99"/>
  <c r="N99"/>
  <c r="J99"/>
  <c r="F99"/>
  <c r="B99"/>
  <c r="N98"/>
  <c r="J98"/>
  <c r="F98"/>
  <c r="B98"/>
  <c r="M97"/>
  <c r="J97"/>
  <c r="F97"/>
  <c r="B97"/>
  <c r="R96"/>
  <c r="N96"/>
  <c r="J96"/>
  <c r="F96"/>
  <c r="B96"/>
  <c r="R95"/>
  <c r="N95"/>
  <c r="J95"/>
  <c r="F95"/>
  <c r="B95"/>
  <c r="R94"/>
  <c r="N94"/>
  <c r="J94"/>
  <c r="F94"/>
  <c r="B94"/>
  <c r="R93"/>
  <c r="N93"/>
  <c r="J93"/>
  <c r="F93"/>
  <c r="B93"/>
  <c r="R92"/>
  <c r="N92"/>
  <c r="J92"/>
  <c r="F92"/>
  <c r="B92"/>
  <c r="N91"/>
  <c r="J91"/>
  <c r="F91"/>
  <c r="B91"/>
  <c r="R90"/>
  <c r="N90"/>
  <c r="J90"/>
  <c r="F90"/>
  <c r="B90"/>
  <c r="R89"/>
  <c r="N89"/>
  <c r="J89"/>
  <c r="F89"/>
  <c r="B89"/>
  <c r="R88"/>
  <c r="N88"/>
  <c r="J88"/>
  <c r="F88"/>
  <c r="B88"/>
  <c r="R87"/>
  <c r="N87"/>
  <c r="J87"/>
  <c r="F87"/>
  <c r="R86"/>
  <c r="N86"/>
  <c r="J86"/>
  <c r="F86"/>
  <c r="N85"/>
  <c r="J85"/>
  <c r="F85"/>
  <c r="N84"/>
  <c r="J84"/>
  <c r="E84"/>
  <c r="N83"/>
  <c r="J83"/>
  <c r="F83"/>
  <c r="N82"/>
  <c r="J82"/>
  <c r="F82"/>
  <c r="N81"/>
  <c r="J81"/>
  <c r="F81"/>
  <c r="N80"/>
  <c r="I80"/>
  <c r="F80"/>
  <c r="N79"/>
  <c r="J79"/>
  <c r="F79"/>
  <c r="N78"/>
  <c r="J78"/>
  <c r="F78"/>
  <c r="N77"/>
  <c r="J77"/>
  <c r="F77"/>
  <c r="Q76"/>
  <c r="M76"/>
  <c r="J76"/>
  <c r="F76"/>
  <c r="Q75"/>
  <c r="N75"/>
  <c r="J75"/>
  <c r="F75"/>
  <c r="Q74"/>
  <c r="N74"/>
  <c r="J74"/>
  <c r="F74"/>
  <c r="Q73"/>
  <c r="N73"/>
  <c r="J73"/>
  <c r="F73"/>
  <c r="Q72"/>
  <c r="N72"/>
  <c r="J72"/>
  <c r="F72"/>
  <c r="Q71"/>
  <c r="M71"/>
  <c r="I71"/>
  <c r="E71"/>
  <c r="A70"/>
  <c r="R69"/>
  <c r="N69"/>
  <c r="J69"/>
  <c r="F69"/>
  <c r="B69"/>
  <c r="R68"/>
  <c r="N68"/>
  <c r="J68"/>
  <c r="F68"/>
  <c r="B68"/>
  <c r="R67"/>
  <c r="N67"/>
  <c r="J67"/>
  <c r="F67"/>
  <c r="B67"/>
  <c r="R66"/>
  <c r="N66"/>
  <c r="J66"/>
  <c r="F66"/>
  <c r="B66"/>
  <c r="R65"/>
  <c r="N65"/>
  <c r="J65"/>
  <c r="F65"/>
  <c r="A65"/>
  <c r="R64"/>
  <c r="N64"/>
  <c r="J64"/>
  <c r="F64"/>
  <c r="B64"/>
  <c r="R63"/>
  <c r="N63"/>
  <c r="J63"/>
  <c r="F63"/>
  <c r="B63"/>
  <c r="R62"/>
  <c r="N62"/>
  <c r="J62"/>
  <c r="F62"/>
  <c r="B62"/>
  <c r="R61"/>
  <c r="N61"/>
  <c r="J61"/>
  <c r="E61"/>
  <c r="B61"/>
  <c r="R60"/>
  <c r="N60"/>
  <c r="J60"/>
  <c r="F60"/>
  <c r="B60"/>
  <c r="R59"/>
  <c r="N59"/>
  <c r="J59"/>
  <c r="F59"/>
  <c r="B59"/>
  <c r="R58"/>
  <c r="N58"/>
  <c r="J58"/>
  <c r="F58"/>
  <c r="B58"/>
  <c r="R57"/>
  <c r="N57"/>
  <c r="I57"/>
  <c r="F57"/>
  <c r="B57"/>
  <c r="R56"/>
  <c r="N56"/>
  <c r="J56"/>
  <c r="F56"/>
  <c r="B56"/>
  <c r="R55"/>
  <c r="N55"/>
  <c r="J55"/>
  <c r="F55"/>
  <c r="B55"/>
  <c r="R54"/>
  <c r="N54"/>
  <c r="J54"/>
  <c r="F54"/>
  <c r="B54"/>
  <c r="R53"/>
  <c r="M53"/>
  <c r="J53"/>
  <c r="F53"/>
  <c r="B53"/>
  <c r="R52"/>
  <c r="N52"/>
  <c r="J52"/>
  <c r="F52"/>
  <c r="B52"/>
  <c r="R51"/>
  <c r="N51"/>
  <c r="J51"/>
  <c r="F51"/>
  <c r="B51"/>
  <c r="R50"/>
  <c r="N50"/>
  <c r="J50"/>
  <c r="F50"/>
  <c r="B50"/>
  <c r="Q49"/>
  <c r="N49"/>
  <c r="J49"/>
  <c r="F49"/>
  <c r="B49"/>
  <c r="R48"/>
  <c r="N48"/>
  <c r="J48"/>
  <c r="F48"/>
  <c r="B48"/>
  <c r="R47"/>
  <c r="N47"/>
  <c r="J47"/>
  <c r="F47"/>
  <c r="B47"/>
  <c r="R46"/>
  <c r="N46"/>
  <c r="J46"/>
  <c r="F46"/>
  <c r="B46"/>
  <c r="R45"/>
  <c r="N45"/>
  <c r="J45"/>
  <c r="F45"/>
  <c r="B45"/>
  <c r="R44"/>
  <c r="N44"/>
  <c r="J44"/>
  <c r="F44"/>
  <c r="A44"/>
  <c r="R43"/>
  <c r="N43"/>
  <c r="J43"/>
  <c r="F43"/>
  <c r="B43"/>
  <c r="R42"/>
  <c r="N42"/>
  <c r="J42"/>
  <c r="F42"/>
  <c r="B42"/>
  <c r="R41"/>
  <c r="N41"/>
  <c r="J41"/>
  <c r="F41"/>
  <c r="B41"/>
  <c r="R40"/>
  <c r="N40"/>
  <c r="J40"/>
  <c r="E40"/>
  <c r="B40"/>
  <c r="R39"/>
  <c r="N39"/>
  <c r="J39"/>
  <c r="F39"/>
  <c r="B39"/>
  <c r="R38"/>
  <c r="N38"/>
  <c r="J38"/>
  <c r="F38"/>
  <c r="B38"/>
  <c r="R37"/>
  <c r="N37"/>
  <c r="J37"/>
  <c r="F37"/>
  <c r="B37"/>
  <c r="R36"/>
  <c r="N36"/>
  <c r="I36"/>
  <c r="F36"/>
  <c r="B36"/>
  <c r="R35"/>
  <c r="N35"/>
  <c r="J35"/>
  <c r="F35"/>
  <c r="B35"/>
  <c r="R34"/>
  <c r="N34"/>
  <c r="J34"/>
  <c r="F34"/>
  <c r="B34"/>
  <c r="R33"/>
  <c r="N33"/>
  <c r="J33"/>
  <c r="F33"/>
  <c r="B33"/>
  <c r="R32"/>
  <c r="M32"/>
  <c r="J32"/>
  <c r="F32"/>
  <c r="B32"/>
  <c r="R31"/>
  <c r="N31"/>
  <c r="J31"/>
  <c r="F31"/>
  <c r="B31"/>
  <c r="R30"/>
  <c r="N30"/>
  <c r="J30"/>
  <c r="F30"/>
  <c r="B30"/>
  <c r="R29"/>
  <c r="N29"/>
  <c r="J29"/>
  <c r="F29"/>
  <c r="B29"/>
  <c r="Q28"/>
  <c r="N28"/>
  <c r="J28"/>
  <c r="F28"/>
  <c r="B28"/>
  <c r="R27"/>
  <c r="N27"/>
  <c r="J27"/>
  <c r="F27"/>
  <c r="B27"/>
  <c r="R26"/>
  <c r="N26"/>
  <c r="J26"/>
  <c r="F26"/>
  <c r="B26"/>
  <c r="R25"/>
  <c r="N25"/>
  <c r="J25"/>
  <c r="F25"/>
  <c r="B25"/>
  <c r="R24"/>
  <c r="N24"/>
  <c r="J24"/>
  <c r="F24"/>
  <c r="B24"/>
  <c r="R23"/>
  <c r="N23"/>
  <c r="J23"/>
  <c r="F23"/>
  <c r="A23"/>
  <c r="R22"/>
  <c r="N22"/>
  <c r="J22"/>
  <c r="F22"/>
  <c r="R21"/>
  <c r="N21"/>
  <c r="J21"/>
  <c r="F21"/>
  <c r="R20"/>
  <c r="N20"/>
  <c r="J20"/>
  <c r="F20"/>
  <c r="R19"/>
  <c r="N19"/>
  <c r="J19"/>
  <c r="E19"/>
  <c r="R18"/>
  <c r="N18"/>
  <c r="J18"/>
  <c r="F18"/>
  <c r="R17"/>
  <c r="N17"/>
  <c r="J17"/>
  <c r="F17"/>
  <c r="R16"/>
  <c r="N16"/>
  <c r="J16"/>
  <c r="F16"/>
  <c r="R15"/>
  <c r="N15"/>
  <c r="I15"/>
  <c r="F15"/>
  <c r="R14"/>
  <c r="N14"/>
  <c r="J14"/>
  <c r="F14"/>
  <c r="R13"/>
  <c r="N13"/>
  <c r="J13"/>
  <c r="F13"/>
  <c r="R12"/>
  <c r="N12"/>
  <c r="J12"/>
  <c r="F12"/>
  <c r="R11"/>
  <c r="M11"/>
  <c r="J11"/>
  <c r="F11"/>
  <c r="R10"/>
  <c r="N10"/>
  <c r="J10"/>
  <c r="F10"/>
  <c r="R9"/>
  <c r="N9"/>
  <c r="J9"/>
  <c r="F9"/>
  <c r="R8"/>
  <c r="N8"/>
  <c r="J8"/>
  <c r="F8"/>
  <c r="Q7"/>
  <c r="N7"/>
  <c r="J7"/>
  <c r="F7"/>
  <c r="R6"/>
  <c r="N6"/>
  <c r="J6"/>
  <c r="F6"/>
  <c r="R5"/>
  <c r="N5"/>
  <c r="J5"/>
  <c r="F5"/>
  <c r="R4"/>
  <c r="N4"/>
  <c r="J4"/>
  <c r="F4"/>
  <c r="R3"/>
  <c r="N3"/>
  <c r="J3"/>
  <c r="F3"/>
  <c r="Q2"/>
  <c r="M2"/>
  <c r="I2"/>
  <c r="E2"/>
  <c r="A1"/>
  <c r="E1" i="86" s="1"/>
  <c r="A140" i="14"/>
  <c r="M71"/>
  <c r="I71"/>
  <c r="E84"/>
  <c r="E71"/>
  <c r="M53"/>
  <c r="I57"/>
  <c r="E61"/>
  <c r="A65"/>
  <c r="B93"/>
  <c r="S143"/>
  <c r="S144"/>
  <c r="S145"/>
  <c r="S146"/>
  <c r="S147"/>
  <c r="S148"/>
  <c r="S149"/>
  <c r="S150"/>
  <c r="S151"/>
  <c r="S152"/>
  <c r="S153"/>
  <c r="S154"/>
  <c r="S155"/>
  <c r="S156"/>
  <c r="S157"/>
  <c r="S158"/>
  <c r="S159"/>
  <c r="S160"/>
  <c r="S161"/>
  <c r="R143"/>
  <c r="R144"/>
  <c r="R145"/>
  <c r="R146"/>
  <c r="R147"/>
  <c r="R148"/>
  <c r="R149"/>
  <c r="R150"/>
  <c r="R151"/>
  <c r="R152"/>
  <c r="R153"/>
  <c r="R154"/>
  <c r="R155"/>
  <c r="R156"/>
  <c r="R157"/>
  <c r="R158"/>
  <c r="R159"/>
  <c r="R160"/>
  <c r="R161"/>
  <c r="S142"/>
  <c r="R142"/>
  <c r="Q141"/>
  <c r="O143"/>
  <c r="O144"/>
  <c r="O145"/>
  <c r="O146"/>
  <c r="O147"/>
  <c r="O148"/>
  <c r="O149"/>
  <c r="O150"/>
  <c r="O151"/>
  <c r="O152"/>
  <c r="O153"/>
  <c r="O154"/>
  <c r="O155"/>
  <c r="O156"/>
  <c r="O157"/>
  <c r="O158"/>
  <c r="O159"/>
  <c r="O160"/>
  <c r="O161"/>
  <c r="N143"/>
  <c r="N144"/>
  <c r="N145"/>
  <c r="N146"/>
  <c r="N147"/>
  <c r="N148"/>
  <c r="N149"/>
  <c r="N150"/>
  <c r="N151"/>
  <c r="N152"/>
  <c r="N153"/>
  <c r="N154"/>
  <c r="N155"/>
  <c r="N156"/>
  <c r="N157"/>
  <c r="N158"/>
  <c r="N159"/>
  <c r="N160"/>
  <c r="N161"/>
  <c r="O142"/>
  <c r="N142"/>
  <c r="M141"/>
  <c r="J143"/>
  <c r="J144"/>
  <c r="J145"/>
  <c r="J146"/>
  <c r="J147"/>
  <c r="J148"/>
  <c r="J149"/>
  <c r="J150"/>
  <c r="J151"/>
  <c r="J152"/>
  <c r="J153"/>
  <c r="J154"/>
  <c r="J155"/>
  <c r="J156"/>
  <c r="J157"/>
  <c r="J158"/>
  <c r="J159"/>
  <c r="J160"/>
  <c r="J161"/>
  <c r="K143"/>
  <c r="K144"/>
  <c r="K145"/>
  <c r="K146"/>
  <c r="K147"/>
  <c r="K148"/>
  <c r="K149"/>
  <c r="K150"/>
  <c r="K151"/>
  <c r="K152"/>
  <c r="K153"/>
  <c r="K154"/>
  <c r="K155"/>
  <c r="K156"/>
  <c r="K157"/>
  <c r="K158"/>
  <c r="K159"/>
  <c r="K160"/>
  <c r="K142"/>
  <c r="J142"/>
  <c r="I141"/>
  <c r="K161"/>
  <c r="G143"/>
  <c r="G144"/>
  <c r="G145"/>
  <c r="G146"/>
  <c r="G147"/>
  <c r="G148"/>
  <c r="G149"/>
  <c r="G150"/>
  <c r="G151"/>
  <c r="G152"/>
  <c r="G153"/>
  <c r="G154"/>
  <c r="G155"/>
  <c r="G156"/>
  <c r="G157"/>
  <c r="G158"/>
  <c r="G159"/>
  <c r="G160"/>
  <c r="G161"/>
  <c r="F143"/>
  <c r="F144"/>
  <c r="F145"/>
  <c r="F146"/>
  <c r="F147"/>
  <c r="F148"/>
  <c r="F149"/>
  <c r="F150"/>
  <c r="F151"/>
  <c r="F152"/>
  <c r="F153"/>
  <c r="F154"/>
  <c r="F155"/>
  <c r="F156"/>
  <c r="F157"/>
  <c r="F158"/>
  <c r="F159"/>
  <c r="F160"/>
  <c r="F161"/>
  <c r="G142"/>
  <c r="F142"/>
  <c r="E141"/>
  <c r="F1" i="10" l="1"/>
  <c r="F1" i="86"/>
  <c r="A23" i="3"/>
  <c r="A67"/>
  <c r="A111"/>
  <c r="A155"/>
  <c r="A45"/>
  <c r="A34"/>
  <c r="A78"/>
  <c r="A122"/>
  <c r="A89"/>
  <c r="A133"/>
  <c r="A12"/>
  <c r="A56"/>
  <c r="A100"/>
  <c r="A144"/>
  <c r="AD1" i="10"/>
  <c r="AB1"/>
  <c r="Z1"/>
  <c r="X1"/>
  <c r="V1"/>
  <c r="T1"/>
  <c r="R1"/>
  <c r="P1"/>
  <c r="N1"/>
  <c r="L1"/>
  <c r="J1"/>
  <c r="H1"/>
  <c r="D1"/>
  <c r="G1" i="82"/>
  <c r="O1" i="87"/>
  <c r="H1" i="46"/>
  <c r="P1"/>
  <c r="K1" i="87"/>
  <c r="K1" i="46"/>
  <c r="L1"/>
  <c r="G1"/>
  <c r="O1"/>
  <c r="O1" i="82"/>
  <c r="E1" i="46"/>
  <c r="I1"/>
  <c r="M1"/>
  <c r="Q1"/>
  <c r="G1" i="87"/>
  <c r="F1" i="46"/>
  <c r="J1"/>
  <c r="N1"/>
  <c r="R1"/>
  <c r="I1" i="82"/>
  <c r="Q1"/>
  <c r="P1" i="87"/>
  <c r="I1" i="7"/>
  <c r="K1" i="82"/>
  <c r="E1" i="87"/>
  <c r="I1"/>
  <c r="M1"/>
  <c r="Q1"/>
  <c r="H1"/>
  <c r="L1"/>
  <c r="E1" i="82"/>
  <c r="M1"/>
  <c r="F1" i="87"/>
  <c r="J1"/>
  <c r="N1"/>
  <c r="R1"/>
  <c r="Q1" i="7"/>
  <c r="H1" i="82"/>
  <c r="L1"/>
  <c r="P1"/>
  <c r="F1"/>
  <c r="J1"/>
  <c r="N1"/>
  <c r="R1"/>
  <c r="G1" i="7"/>
  <c r="O1"/>
  <c r="G1" i="45"/>
  <c r="O1"/>
  <c r="L1"/>
  <c r="K1" i="7"/>
  <c r="E1" i="45"/>
  <c r="I1"/>
  <c r="M1"/>
  <c r="Q1"/>
  <c r="K1"/>
  <c r="H1"/>
  <c r="P1"/>
  <c r="E1" i="7"/>
  <c r="M1"/>
  <c r="F1" i="45"/>
  <c r="J1"/>
  <c r="N1"/>
  <c r="R1"/>
  <c r="H1" i="7"/>
  <c r="L1"/>
  <c r="P1"/>
  <c r="F1"/>
  <c r="J1"/>
  <c r="N1"/>
  <c r="R1"/>
  <c r="E1" i="83"/>
  <c r="M1"/>
  <c r="F1" i="5"/>
  <c r="J1"/>
  <c r="N1"/>
  <c r="G1" i="83"/>
  <c r="O1"/>
  <c r="G1" i="5"/>
  <c r="K1"/>
  <c r="O1"/>
  <c r="I1" i="83"/>
  <c r="D1" i="5"/>
  <c r="H1"/>
  <c r="L1"/>
  <c r="P1"/>
  <c r="C1" i="83"/>
  <c r="K1"/>
  <c r="E1" i="5"/>
  <c r="I1"/>
  <c r="M1"/>
  <c r="Q1"/>
  <c r="F1" i="83"/>
  <c r="J1"/>
  <c r="N1"/>
  <c r="D1"/>
  <c r="H1"/>
  <c r="L1"/>
  <c r="P1"/>
  <c r="R1" i="4"/>
  <c r="Q1"/>
  <c r="P1"/>
  <c r="O1"/>
  <c r="N1"/>
  <c r="M1"/>
  <c r="L1"/>
  <c r="K1"/>
  <c r="J1"/>
  <c r="I1"/>
  <c r="H1"/>
  <c r="G1"/>
  <c r="F1"/>
  <c r="E1"/>
  <c r="C152" i="14"/>
  <c r="C153"/>
  <c r="C154"/>
  <c r="C155"/>
  <c r="C156"/>
  <c r="C157"/>
  <c r="C158"/>
  <c r="C159"/>
  <c r="C160"/>
  <c r="C161"/>
  <c r="C162"/>
  <c r="C163"/>
  <c r="C164"/>
  <c r="C165"/>
  <c r="C166"/>
  <c r="C167"/>
  <c r="C168"/>
  <c r="C169"/>
  <c r="C170"/>
  <c r="B152"/>
  <c r="B153"/>
  <c r="B154"/>
  <c r="B155"/>
  <c r="B156"/>
  <c r="B157"/>
  <c r="B158"/>
  <c r="B159"/>
  <c r="B160"/>
  <c r="B161"/>
  <c r="B162"/>
  <c r="B163"/>
  <c r="B164"/>
  <c r="B165"/>
  <c r="B166"/>
  <c r="B167"/>
  <c r="B168"/>
  <c r="B169"/>
  <c r="B170"/>
  <c r="C151"/>
  <c r="B151"/>
  <c r="A150"/>
  <c r="C147"/>
  <c r="C146"/>
  <c r="C145"/>
  <c r="C144"/>
  <c r="A147"/>
  <c r="A146"/>
  <c r="A145"/>
  <c r="A144"/>
  <c r="C143"/>
  <c r="A143"/>
  <c r="P57" i="10"/>
  <c r="P56"/>
  <c r="P55"/>
  <c r="P54"/>
  <c r="P53"/>
  <c r="N57"/>
  <c r="N56"/>
  <c r="N55"/>
  <c r="N54"/>
  <c r="N53"/>
  <c r="L57"/>
  <c r="L56"/>
  <c r="L55"/>
  <c r="L54"/>
  <c r="L53"/>
  <c r="J57"/>
  <c r="J56"/>
  <c r="J55"/>
  <c r="J54"/>
  <c r="J53"/>
  <c r="H57"/>
  <c r="H56"/>
  <c r="H55"/>
  <c r="H54"/>
  <c r="H53"/>
  <c r="F57"/>
  <c r="F56"/>
  <c r="F55"/>
  <c r="F54"/>
  <c r="F53"/>
  <c r="D57"/>
  <c r="D56"/>
  <c r="D55"/>
  <c r="D54"/>
  <c r="D53"/>
  <c r="R57"/>
  <c r="R56"/>
  <c r="R55"/>
  <c r="R54"/>
  <c r="R53"/>
  <c r="T57"/>
  <c r="T56"/>
  <c r="T55"/>
  <c r="T54"/>
  <c r="T53"/>
  <c r="V57"/>
  <c r="V56"/>
  <c r="V55"/>
  <c r="V54"/>
  <c r="V53"/>
  <c r="X57"/>
  <c r="X56"/>
  <c r="X55"/>
  <c r="X54"/>
  <c r="X53"/>
  <c r="Z57"/>
  <c r="Z56"/>
  <c r="Z55"/>
  <c r="Z54"/>
  <c r="Z53"/>
  <c r="AB57"/>
  <c r="AB56"/>
  <c r="AB55"/>
  <c r="AB54"/>
  <c r="AB53"/>
  <c r="AD57"/>
  <c r="AD56"/>
  <c r="AD55"/>
  <c r="AD54"/>
  <c r="AD53"/>
  <c r="B57"/>
  <c r="B56"/>
  <c r="B55"/>
  <c r="B54"/>
  <c r="B53"/>
  <c r="A57"/>
  <c r="A56"/>
  <c r="A55"/>
  <c r="A54"/>
  <c r="A53"/>
  <c r="A52"/>
  <c r="R123" i="45"/>
  <c r="Q123"/>
  <c r="P123"/>
  <c r="O123"/>
  <c r="N123"/>
  <c r="M123"/>
  <c r="L123"/>
  <c r="K123"/>
  <c r="J123"/>
  <c r="I123"/>
  <c r="H123"/>
  <c r="G123"/>
  <c r="F123"/>
  <c r="E123"/>
  <c r="D123"/>
  <c r="R119"/>
  <c r="Q119"/>
  <c r="P119"/>
  <c r="O119"/>
  <c r="N119"/>
  <c r="M119"/>
  <c r="L119"/>
  <c r="K119"/>
  <c r="J119"/>
  <c r="I119"/>
  <c r="H119"/>
  <c r="G119"/>
  <c r="F119"/>
  <c r="E119"/>
  <c r="D119"/>
  <c r="R115"/>
  <c r="Q115"/>
  <c r="P115"/>
  <c r="O115"/>
  <c r="N115"/>
  <c r="M115"/>
  <c r="L115"/>
  <c r="K115"/>
  <c r="J115"/>
  <c r="I115"/>
  <c r="H115"/>
  <c r="G115"/>
  <c r="F115"/>
  <c r="E115"/>
  <c r="D115"/>
  <c r="R111"/>
  <c r="R124" s="1"/>
  <c r="Q111"/>
  <c r="Q124" s="1"/>
  <c r="P111"/>
  <c r="O111"/>
  <c r="O124" s="1"/>
  <c r="N111"/>
  <c r="N124" s="1"/>
  <c r="M111"/>
  <c r="M124" s="1"/>
  <c r="L111"/>
  <c r="K111"/>
  <c r="K124" s="1"/>
  <c r="J111"/>
  <c r="J124" s="1"/>
  <c r="I111"/>
  <c r="I124" s="1"/>
  <c r="H111"/>
  <c r="G111"/>
  <c r="G124" s="1"/>
  <c r="F111"/>
  <c r="F124" s="1"/>
  <c r="E111"/>
  <c r="E124" s="1"/>
  <c r="D111"/>
  <c r="R107"/>
  <c r="Q107"/>
  <c r="P107"/>
  <c r="P124" s="1"/>
  <c r="O107"/>
  <c r="N107"/>
  <c r="M107"/>
  <c r="L107"/>
  <c r="L124" s="1"/>
  <c r="K107"/>
  <c r="J107"/>
  <c r="I107"/>
  <c r="H107"/>
  <c r="H124" s="1"/>
  <c r="G107"/>
  <c r="F107"/>
  <c r="E107"/>
  <c r="D107"/>
  <c r="D124" s="1"/>
  <c r="R99"/>
  <c r="Q99"/>
  <c r="P99"/>
  <c r="O99"/>
  <c r="N99"/>
  <c r="M99"/>
  <c r="L99"/>
  <c r="K99"/>
  <c r="J99"/>
  <c r="I99"/>
  <c r="H99"/>
  <c r="G99"/>
  <c r="F99"/>
  <c r="E99"/>
  <c r="D99"/>
  <c r="R95"/>
  <c r="Q95"/>
  <c r="P95"/>
  <c r="O95"/>
  <c r="N95"/>
  <c r="M95"/>
  <c r="L95"/>
  <c r="K95"/>
  <c r="J95"/>
  <c r="I95"/>
  <c r="H95"/>
  <c r="G95"/>
  <c r="F95"/>
  <c r="E95"/>
  <c r="D95"/>
  <c r="R91"/>
  <c r="Q91"/>
  <c r="P91"/>
  <c r="O91"/>
  <c r="N91"/>
  <c r="M91"/>
  <c r="L91"/>
  <c r="K91"/>
  <c r="J91"/>
  <c r="I91"/>
  <c r="H91"/>
  <c r="G91"/>
  <c r="F91"/>
  <c r="E91"/>
  <c r="D91"/>
  <c r="R87"/>
  <c r="Q87"/>
  <c r="Q100" s="1"/>
  <c r="P87"/>
  <c r="P100" s="1"/>
  <c r="O87"/>
  <c r="O100" s="1"/>
  <c r="N87"/>
  <c r="M87"/>
  <c r="M100" s="1"/>
  <c r="L87"/>
  <c r="L100" s="1"/>
  <c r="K87"/>
  <c r="K100" s="1"/>
  <c r="J87"/>
  <c r="I87"/>
  <c r="I100" s="1"/>
  <c r="H87"/>
  <c r="H100" s="1"/>
  <c r="G87"/>
  <c r="G100" s="1"/>
  <c r="F87"/>
  <c r="E87"/>
  <c r="E100" s="1"/>
  <c r="D87"/>
  <c r="D100" s="1"/>
  <c r="R83"/>
  <c r="R100" s="1"/>
  <c r="Q83"/>
  <c r="P83"/>
  <c r="O83"/>
  <c r="N83"/>
  <c r="N100" s="1"/>
  <c r="M83"/>
  <c r="L83"/>
  <c r="K83"/>
  <c r="J83"/>
  <c r="J100" s="1"/>
  <c r="I83"/>
  <c r="H83"/>
  <c r="G83"/>
  <c r="F83"/>
  <c r="F100" s="1"/>
  <c r="E83"/>
  <c r="D83"/>
  <c r="R75"/>
  <c r="Q75"/>
  <c r="P75"/>
  <c r="O75"/>
  <c r="N75"/>
  <c r="M75"/>
  <c r="L75"/>
  <c r="K75"/>
  <c r="J75"/>
  <c r="I75"/>
  <c r="H75"/>
  <c r="G75"/>
  <c r="F75"/>
  <c r="E75"/>
  <c r="D75"/>
  <c r="R71"/>
  <c r="Q71"/>
  <c r="P71"/>
  <c r="O71"/>
  <c r="N71"/>
  <c r="M71"/>
  <c r="L71"/>
  <c r="K71"/>
  <c r="J71"/>
  <c r="I71"/>
  <c r="H71"/>
  <c r="G71"/>
  <c r="F71"/>
  <c r="E71"/>
  <c r="D71"/>
  <c r="R67"/>
  <c r="Q67"/>
  <c r="P67"/>
  <c r="O67"/>
  <c r="N67"/>
  <c r="M67"/>
  <c r="L67"/>
  <c r="K67"/>
  <c r="J67"/>
  <c r="I67"/>
  <c r="H67"/>
  <c r="G67"/>
  <c r="F67"/>
  <c r="E67"/>
  <c r="D67"/>
  <c r="R63"/>
  <c r="Q63"/>
  <c r="Q76" s="1"/>
  <c r="P63"/>
  <c r="O63"/>
  <c r="O76" s="1"/>
  <c r="N63"/>
  <c r="M63"/>
  <c r="M76" s="1"/>
  <c r="L63"/>
  <c r="K63"/>
  <c r="K76" s="1"/>
  <c r="J63"/>
  <c r="I63"/>
  <c r="I76" s="1"/>
  <c r="H63"/>
  <c r="G63"/>
  <c r="G76" s="1"/>
  <c r="F63"/>
  <c r="E63"/>
  <c r="E76" s="1"/>
  <c r="D63"/>
  <c r="R59"/>
  <c r="R76" s="1"/>
  <c r="Q59"/>
  <c r="P59"/>
  <c r="P76" s="1"/>
  <c r="O59"/>
  <c r="N59"/>
  <c r="N76" s="1"/>
  <c r="M59"/>
  <c r="L59"/>
  <c r="L76" s="1"/>
  <c r="K59"/>
  <c r="J59"/>
  <c r="J76" s="1"/>
  <c r="I59"/>
  <c r="H59"/>
  <c r="H76" s="1"/>
  <c r="G59"/>
  <c r="F59"/>
  <c r="F76" s="1"/>
  <c r="E59"/>
  <c r="D59"/>
  <c r="D76" s="1"/>
  <c r="R51"/>
  <c r="Q51"/>
  <c r="P51"/>
  <c r="O51"/>
  <c r="N51"/>
  <c r="M51"/>
  <c r="L51"/>
  <c r="K51"/>
  <c r="J51"/>
  <c r="I51"/>
  <c r="H51"/>
  <c r="G51"/>
  <c r="F51"/>
  <c r="E51"/>
  <c r="D51"/>
  <c r="R47"/>
  <c r="Q47"/>
  <c r="P47"/>
  <c r="O47"/>
  <c r="N47"/>
  <c r="M47"/>
  <c r="L47"/>
  <c r="K47"/>
  <c r="J47"/>
  <c r="I47"/>
  <c r="H47"/>
  <c r="G47"/>
  <c r="F47"/>
  <c r="E47"/>
  <c r="D47"/>
  <c r="R43"/>
  <c r="Q43"/>
  <c r="P43"/>
  <c r="O43"/>
  <c r="N43"/>
  <c r="M43"/>
  <c r="L43"/>
  <c r="K43"/>
  <c r="J43"/>
  <c r="I43"/>
  <c r="H43"/>
  <c r="G43"/>
  <c r="F43"/>
  <c r="E43"/>
  <c r="D43"/>
  <c r="R39"/>
  <c r="R52" s="1"/>
  <c r="Q39"/>
  <c r="Q52" s="1"/>
  <c r="P39"/>
  <c r="O39"/>
  <c r="N39"/>
  <c r="N52" s="1"/>
  <c r="M39"/>
  <c r="M52" s="1"/>
  <c r="L39"/>
  <c r="K39"/>
  <c r="J39"/>
  <c r="J52" s="1"/>
  <c r="I39"/>
  <c r="I52" s="1"/>
  <c r="H39"/>
  <c r="G39"/>
  <c r="F39"/>
  <c r="F52" s="1"/>
  <c r="E39"/>
  <c r="E52" s="1"/>
  <c r="D39"/>
  <c r="R35"/>
  <c r="Q35"/>
  <c r="P35"/>
  <c r="P52" s="1"/>
  <c r="O35"/>
  <c r="O52" s="1"/>
  <c r="N35"/>
  <c r="M35"/>
  <c r="L35"/>
  <c r="L52" s="1"/>
  <c r="K35"/>
  <c r="K52" s="1"/>
  <c r="J35"/>
  <c r="I35"/>
  <c r="H35"/>
  <c r="H52" s="1"/>
  <c r="G35"/>
  <c r="G52" s="1"/>
  <c r="F35"/>
  <c r="E35"/>
  <c r="D35"/>
  <c r="D52" s="1"/>
  <c r="R27"/>
  <c r="Q27"/>
  <c r="P27"/>
  <c r="O27"/>
  <c r="N27"/>
  <c r="M27"/>
  <c r="L27"/>
  <c r="K27"/>
  <c r="J27"/>
  <c r="I27"/>
  <c r="H27"/>
  <c r="G27"/>
  <c r="F27"/>
  <c r="E27"/>
  <c r="D27"/>
  <c r="R23"/>
  <c r="Q23"/>
  <c r="P23"/>
  <c r="O23"/>
  <c r="N23"/>
  <c r="M23"/>
  <c r="L23"/>
  <c r="K23"/>
  <c r="J23"/>
  <c r="I23"/>
  <c r="H23"/>
  <c r="G23"/>
  <c r="F23"/>
  <c r="E23"/>
  <c r="D23"/>
  <c r="R19"/>
  <c r="Q19"/>
  <c r="P19"/>
  <c r="O19"/>
  <c r="N19"/>
  <c r="M19"/>
  <c r="L19"/>
  <c r="K19"/>
  <c r="J19"/>
  <c r="I19"/>
  <c r="H19"/>
  <c r="G19"/>
  <c r="F19"/>
  <c r="E19"/>
  <c r="D19"/>
  <c r="R15"/>
  <c r="Q15"/>
  <c r="P15"/>
  <c r="O15"/>
  <c r="N15"/>
  <c r="M15"/>
  <c r="L15"/>
  <c r="K15"/>
  <c r="J15"/>
  <c r="I15"/>
  <c r="H15"/>
  <c r="G15"/>
  <c r="F15"/>
  <c r="E15"/>
  <c r="D15"/>
  <c r="R11"/>
  <c r="Q11"/>
  <c r="P11"/>
  <c r="O11"/>
  <c r="N11"/>
  <c r="M11"/>
  <c r="L11"/>
  <c r="K11"/>
  <c r="J11"/>
  <c r="I11"/>
  <c r="H11"/>
  <c r="G11"/>
  <c r="F11"/>
  <c r="E11"/>
  <c r="D11"/>
  <c r="D28" l="1"/>
  <c r="H28"/>
  <c r="L28"/>
  <c r="P28"/>
  <c r="E28"/>
  <c r="I28"/>
  <c r="M28"/>
  <c r="Q28"/>
  <c r="F28"/>
  <c r="J28"/>
  <c r="N28"/>
  <c r="R28"/>
  <c r="G28"/>
  <c r="K28"/>
  <c r="O28"/>
  <c r="F23" i="14"/>
  <c r="B94" l="1"/>
  <c r="B95"/>
  <c r="B96"/>
  <c r="B97"/>
  <c r="A45" i="11"/>
  <c r="A38"/>
  <c r="N111" i="14" l="1"/>
  <c r="N112"/>
  <c r="O112"/>
  <c r="N113"/>
  <c r="N114"/>
  <c r="O114"/>
  <c r="N115"/>
  <c r="N116"/>
  <c r="O116"/>
  <c r="N117"/>
  <c r="N118"/>
  <c r="O118"/>
  <c r="O110"/>
  <c r="N110"/>
  <c r="N109"/>
  <c r="M108"/>
  <c r="O107"/>
  <c r="O105"/>
  <c r="O103"/>
  <c r="O101"/>
  <c r="O99"/>
  <c r="N100"/>
  <c r="N101"/>
  <c r="N102"/>
  <c r="N103"/>
  <c r="N104"/>
  <c r="N105"/>
  <c r="N106"/>
  <c r="N107"/>
  <c r="N99"/>
  <c r="N98"/>
  <c r="M97"/>
  <c r="N81"/>
  <c r="N82"/>
  <c r="O82"/>
  <c r="N83"/>
  <c r="O83"/>
  <c r="N84"/>
  <c r="O84"/>
  <c r="N85"/>
  <c r="N86"/>
  <c r="O86"/>
  <c r="N87"/>
  <c r="O87"/>
  <c r="N88"/>
  <c r="O88"/>
  <c r="N89"/>
  <c r="N90"/>
  <c r="O90"/>
  <c r="N91"/>
  <c r="O91"/>
  <c r="N92"/>
  <c r="O92"/>
  <c r="N93"/>
  <c r="N94"/>
  <c r="O94"/>
  <c r="N95"/>
  <c r="O95"/>
  <c r="N96"/>
  <c r="O96"/>
  <c r="N79"/>
  <c r="O79"/>
  <c r="N80"/>
  <c r="O80"/>
  <c r="O78"/>
  <c r="N78"/>
  <c r="N77"/>
  <c r="M76"/>
  <c r="J127"/>
  <c r="J128"/>
  <c r="K128"/>
  <c r="J129"/>
  <c r="K129"/>
  <c r="J130"/>
  <c r="K130"/>
  <c r="J131"/>
  <c r="J132"/>
  <c r="K132"/>
  <c r="J133"/>
  <c r="K133"/>
  <c r="J134"/>
  <c r="K134"/>
  <c r="J135"/>
  <c r="J136"/>
  <c r="K136"/>
  <c r="J137"/>
  <c r="K137"/>
  <c r="J138"/>
  <c r="K138"/>
  <c r="N72"/>
  <c r="N73"/>
  <c r="O73"/>
  <c r="N74"/>
  <c r="O74"/>
  <c r="N75"/>
  <c r="O75"/>
  <c r="J125"/>
  <c r="K125"/>
  <c r="J126"/>
  <c r="K126"/>
  <c r="K124"/>
  <c r="J124"/>
  <c r="J123"/>
  <c r="I122"/>
  <c r="J106"/>
  <c r="J107"/>
  <c r="K107"/>
  <c r="J108"/>
  <c r="K108"/>
  <c r="J109"/>
  <c r="K109"/>
  <c r="J110"/>
  <c r="J111"/>
  <c r="K111"/>
  <c r="J112"/>
  <c r="K112"/>
  <c r="J113"/>
  <c r="K113"/>
  <c r="J114"/>
  <c r="J115"/>
  <c r="K115"/>
  <c r="J116"/>
  <c r="K116"/>
  <c r="J117"/>
  <c r="K117"/>
  <c r="J118"/>
  <c r="J119"/>
  <c r="K119"/>
  <c r="J120"/>
  <c r="K120"/>
  <c r="J121"/>
  <c r="K121"/>
  <c r="J104"/>
  <c r="K104"/>
  <c r="J105"/>
  <c r="K105"/>
  <c r="K103"/>
  <c r="J103"/>
  <c r="J102"/>
  <c r="I101"/>
  <c r="J85"/>
  <c r="J86"/>
  <c r="K86"/>
  <c r="J87"/>
  <c r="K87"/>
  <c r="J88"/>
  <c r="K88"/>
  <c r="J89"/>
  <c r="J90"/>
  <c r="K90"/>
  <c r="J91"/>
  <c r="K91"/>
  <c r="J92"/>
  <c r="K92"/>
  <c r="J93"/>
  <c r="J94"/>
  <c r="K94"/>
  <c r="J95"/>
  <c r="K95"/>
  <c r="J96"/>
  <c r="K96"/>
  <c r="J97"/>
  <c r="J98"/>
  <c r="K98"/>
  <c r="J99"/>
  <c r="K99"/>
  <c r="J100"/>
  <c r="K100"/>
  <c r="J83"/>
  <c r="K83"/>
  <c r="J84"/>
  <c r="K84"/>
  <c r="K82"/>
  <c r="J82"/>
  <c r="J81"/>
  <c r="I80"/>
  <c r="J79"/>
  <c r="F131"/>
  <c r="F132"/>
  <c r="G132"/>
  <c r="F133"/>
  <c r="G133"/>
  <c r="F134"/>
  <c r="G134"/>
  <c r="F135"/>
  <c r="F136"/>
  <c r="G136"/>
  <c r="F137"/>
  <c r="G137"/>
  <c r="F138"/>
  <c r="G138"/>
  <c r="J72"/>
  <c r="J73"/>
  <c r="K73"/>
  <c r="J74"/>
  <c r="K74"/>
  <c r="J75"/>
  <c r="K75"/>
  <c r="J76"/>
  <c r="J77"/>
  <c r="K77"/>
  <c r="J78"/>
  <c r="K78"/>
  <c r="K79"/>
  <c r="F129"/>
  <c r="G129"/>
  <c r="F130"/>
  <c r="G130"/>
  <c r="G128"/>
  <c r="F128"/>
  <c r="F127"/>
  <c r="E126"/>
  <c r="F110"/>
  <c r="F111"/>
  <c r="G111"/>
  <c r="F112"/>
  <c r="G112"/>
  <c r="F113"/>
  <c r="G113"/>
  <c r="F114"/>
  <c r="F115"/>
  <c r="G115"/>
  <c r="F116"/>
  <c r="G116"/>
  <c r="F117"/>
  <c r="G117"/>
  <c r="F118"/>
  <c r="F119"/>
  <c r="G119"/>
  <c r="F120"/>
  <c r="G120"/>
  <c r="F121"/>
  <c r="G121"/>
  <c r="F122"/>
  <c r="F123"/>
  <c r="G123"/>
  <c r="F124"/>
  <c r="G124"/>
  <c r="F125"/>
  <c r="G125"/>
  <c r="F108"/>
  <c r="G108"/>
  <c r="F109"/>
  <c r="G109"/>
  <c r="G107"/>
  <c r="F107"/>
  <c r="F106"/>
  <c r="E105"/>
  <c r="F89"/>
  <c r="F90"/>
  <c r="G90"/>
  <c r="F91"/>
  <c r="G91"/>
  <c r="F92"/>
  <c r="G92"/>
  <c r="F93"/>
  <c r="F94"/>
  <c r="G94"/>
  <c r="F95"/>
  <c r="G95"/>
  <c r="F96"/>
  <c r="G96"/>
  <c r="F97"/>
  <c r="F98"/>
  <c r="G98"/>
  <c r="F99"/>
  <c r="G99"/>
  <c r="F100"/>
  <c r="G100"/>
  <c r="F101"/>
  <c r="F102"/>
  <c r="G102"/>
  <c r="F103"/>
  <c r="G103"/>
  <c r="F104"/>
  <c r="G104"/>
  <c r="F87"/>
  <c r="G87"/>
  <c r="F88"/>
  <c r="G88"/>
  <c r="G86"/>
  <c r="F86"/>
  <c r="F85"/>
  <c r="B136"/>
  <c r="B137"/>
  <c r="C137"/>
  <c r="B138"/>
  <c r="C138"/>
  <c r="B139"/>
  <c r="C139"/>
  <c r="F72"/>
  <c r="F73"/>
  <c r="G73"/>
  <c r="F74"/>
  <c r="G74"/>
  <c r="F75"/>
  <c r="G75"/>
  <c r="F76"/>
  <c r="F77"/>
  <c r="G77"/>
  <c r="F78"/>
  <c r="G78"/>
  <c r="F79"/>
  <c r="G79"/>
  <c r="F80"/>
  <c r="F81"/>
  <c r="G81"/>
  <c r="F82"/>
  <c r="G82"/>
  <c r="F83"/>
  <c r="G83"/>
  <c r="B134"/>
  <c r="C134"/>
  <c r="B135"/>
  <c r="C135"/>
  <c r="C133"/>
  <c r="B133"/>
  <c r="B132"/>
  <c r="A131"/>
  <c r="B115"/>
  <c r="B116"/>
  <c r="C116"/>
  <c r="B117"/>
  <c r="C117"/>
  <c r="B118"/>
  <c r="C118"/>
  <c r="B119"/>
  <c r="B120"/>
  <c r="C120"/>
  <c r="B121"/>
  <c r="C121"/>
  <c r="B122"/>
  <c r="C122"/>
  <c r="B123"/>
  <c r="B124"/>
  <c r="C124"/>
  <c r="B125"/>
  <c r="C125"/>
  <c r="B126"/>
  <c r="C126"/>
  <c r="B127"/>
  <c r="B128"/>
  <c r="C128"/>
  <c r="B129"/>
  <c r="C129"/>
  <c r="B130"/>
  <c r="C130"/>
  <c r="B113"/>
  <c r="C113"/>
  <c r="B114"/>
  <c r="C114"/>
  <c r="C112"/>
  <c r="B112"/>
  <c r="B111"/>
  <c r="A110"/>
  <c r="R54"/>
  <c r="R55"/>
  <c r="S55"/>
  <c r="R56"/>
  <c r="S56"/>
  <c r="R57"/>
  <c r="S57"/>
  <c r="R58"/>
  <c r="R59"/>
  <c r="S59"/>
  <c r="R60"/>
  <c r="S60"/>
  <c r="R61"/>
  <c r="S61"/>
  <c r="R62"/>
  <c r="R63"/>
  <c r="S63"/>
  <c r="R64"/>
  <c r="S64"/>
  <c r="R65"/>
  <c r="S65"/>
  <c r="R66"/>
  <c r="R67"/>
  <c r="S67"/>
  <c r="R68"/>
  <c r="S68"/>
  <c r="R69"/>
  <c r="S69"/>
  <c r="R52"/>
  <c r="S52"/>
  <c r="R53"/>
  <c r="S53"/>
  <c r="S51"/>
  <c r="R51"/>
  <c r="R50"/>
  <c r="Q49"/>
  <c r="R33"/>
  <c r="R34"/>
  <c r="S34"/>
  <c r="R35"/>
  <c r="S35"/>
  <c r="R36"/>
  <c r="S36"/>
  <c r="R37"/>
  <c r="R38"/>
  <c r="S38"/>
  <c r="R39"/>
  <c r="S39"/>
  <c r="R40"/>
  <c r="S40"/>
  <c r="R41"/>
  <c r="R42"/>
  <c r="S42"/>
  <c r="R43"/>
  <c r="S43"/>
  <c r="R44"/>
  <c r="S44"/>
  <c r="R45"/>
  <c r="R46"/>
  <c r="S46"/>
  <c r="R47"/>
  <c r="S47"/>
  <c r="R48"/>
  <c r="S48"/>
  <c r="R31"/>
  <c r="S31"/>
  <c r="R32"/>
  <c r="S32"/>
  <c r="S30"/>
  <c r="S27"/>
  <c r="S26"/>
  <c r="S25"/>
  <c r="S23"/>
  <c r="S22"/>
  <c r="S21"/>
  <c r="S19"/>
  <c r="S18"/>
  <c r="S17"/>
  <c r="S15"/>
  <c r="S14"/>
  <c r="S13"/>
  <c r="S11"/>
  <c r="S10"/>
  <c r="S9"/>
  <c r="S6"/>
  <c r="S5"/>
  <c r="S4"/>
  <c r="O69"/>
  <c r="O68"/>
  <c r="O67"/>
  <c r="O65"/>
  <c r="O64"/>
  <c r="O63"/>
  <c r="O61"/>
  <c r="O60"/>
  <c r="O59"/>
  <c r="O57"/>
  <c r="O56"/>
  <c r="O55"/>
  <c r="R30"/>
  <c r="R29"/>
  <c r="Q28"/>
  <c r="R12"/>
  <c r="R13"/>
  <c r="R14"/>
  <c r="R15"/>
  <c r="R16"/>
  <c r="R17"/>
  <c r="R18"/>
  <c r="R19"/>
  <c r="R20"/>
  <c r="R21"/>
  <c r="R22"/>
  <c r="R23"/>
  <c r="R24"/>
  <c r="R25"/>
  <c r="R26"/>
  <c r="R27"/>
  <c r="R10"/>
  <c r="R11"/>
  <c r="R9"/>
  <c r="R8"/>
  <c r="Q7"/>
  <c r="E40"/>
  <c r="F41"/>
  <c r="F42"/>
  <c r="G42"/>
  <c r="F43"/>
  <c r="G43"/>
  <c r="F44"/>
  <c r="G44"/>
  <c r="F45"/>
  <c r="N58"/>
  <c r="N59"/>
  <c r="N60"/>
  <c r="N61"/>
  <c r="N62"/>
  <c r="N63"/>
  <c r="N64"/>
  <c r="N65"/>
  <c r="N66"/>
  <c r="N67"/>
  <c r="N68"/>
  <c r="N69"/>
  <c r="R3"/>
  <c r="R4"/>
  <c r="R5"/>
  <c r="R6"/>
  <c r="N56"/>
  <c r="N57"/>
  <c r="N55"/>
  <c r="N54"/>
  <c r="Q2"/>
  <c r="N37"/>
  <c r="N38"/>
  <c r="O38"/>
  <c r="N39"/>
  <c r="O39"/>
  <c r="N40"/>
  <c r="O40"/>
  <c r="N41"/>
  <c r="N42"/>
  <c r="O42"/>
  <c r="N43"/>
  <c r="O43"/>
  <c r="N44"/>
  <c r="O44"/>
  <c r="N45"/>
  <c r="N46"/>
  <c r="O46"/>
  <c r="N47"/>
  <c r="O47"/>
  <c r="N48"/>
  <c r="O48"/>
  <c r="N49"/>
  <c r="N50"/>
  <c r="O50"/>
  <c r="N51"/>
  <c r="O51"/>
  <c r="N52"/>
  <c r="O52"/>
  <c r="N35"/>
  <c r="O35"/>
  <c r="N36"/>
  <c r="O36"/>
  <c r="O34"/>
  <c r="N34"/>
  <c r="N33"/>
  <c r="M32"/>
  <c r="N30"/>
  <c r="N31"/>
  <c r="N29"/>
  <c r="N26"/>
  <c r="N27"/>
  <c r="N25"/>
  <c r="N22"/>
  <c r="N23"/>
  <c r="N21"/>
  <c r="N18"/>
  <c r="N19"/>
  <c r="N17"/>
  <c r="N14"/>
  <c r="N15"/>
  <c r="N13"/>
  <c r="N16"/>
  <c r="O17"/>
  <c r="O18"/>
  <c r="O19"/>
  <c r="N20"/>
  <c r="O21"/>
  <c r="O22"/>
  <c r="O23"/>
  <c r="N24"/>
  <c r="O25"/>
  <c r="O26"/>
  <c r="O27"/>
  <c r="N28"/>
  <c r="O29"/>
  <c r="O30"/>
  <c r="O31"/>
  <c r="O14"/>
  <c r="O15"/>
  <c r="O13"/>
  <c r="N12"/>
  <c r="M11"/>
  <c r="J62"/>
  <c r="J63"/>
  <c r="K63"/>
  <c r="J64"/>
  <c r="K64"/>
  <c r="J65"/>
  <c r="K65"/>
  <c r="J66"/>
  <c r="J67"/>
  <c r="K67"/>
  <c r="J68"/>
  <c r="K68"/>
  <c r="J69"/>
  <c r="K69"/>
  <c r="N3"/>
  <c r="N4"/>
  <c r="O4"/>
  <c r="N5"/>
  <c r="O5"/>
  <c r="N6"/>
  <c r="O6"/>
  <c r="N7"/>
  <c r="N8"/>
  <c r="O8"/>
  <c r="N9"/>
  <c r="O9"/>
  <c r="N10"/>
  <c r="O10"/>
  <c r="J60"/>
  <c r="K60"/>
  <c r="J61"/>
  <c r="K61"/>
  <c r="K59"/>
  <c r="J59"/>
  <c r="J58"/>
  <c r="M2"/>
  <c r="J41"/>
  <c r="J42"/>
  <c r="K42"/>
  <c r="J43"/>
  <c r="K43"/>
  <c r="J44"/>
  <c r="K44"/>
  <c r="J45"/>
  <c r="J46"/>
  <c r="K46"/>
  <c r="J47"/>
  <c r="K47"/>
  <c r="J48"/>
  <c r="K48"/>
  <c r="J49"/>
  <c r="J50"/>
  <c r="K50"/>
  <c r="J51"/>
  <c r="K51"/>
  <c r="J52"/>
  <c r="K52"/>
  <c r="J53"/>
  <c r="J54"/>
  <c r="K54"/>
  <c r="J55"/>
  <c r="K55"/>
  <c r="J56"/>
  <c r="K56"/>
  <c r="J39"/>
  <c r="K39"/>
  <c r="J40"/>
  <c r="K40"/>
  <c r="K38"/>
  <c r="J38"/>
  <c r="J37"/>
  <c r="I36"/>
  <c r="J20"/>
  <c r="J21"/>
  <c r="J22"/>
  <c r="K22"/>
  <c r="J23"/>
  <c r="K23"/>
  <c r="J24"/>
  <c r="J25"/>
  <c r="J26"/>
  <c r="K26"/>
  <c r="J27"/>
  <c r="K27"/>
  <c r="J28"/>
  <c r="J29"/>
  <c r="J30"/>
  <c r="K30"/>
  <c r="J31"/>
  <c r="K31"/>
  <c r="J32"/>
  <c r="J33"/>
  <c r="J34"/>
  <c r="K34"/>
  <c r="J35"/>
  <c r="K35"/>
  <c r="J18"/>
  <c r="K18"/>
  <c r="J19"/>
  <c r="K19"/>
  <c r="K17"/>
  <c r="J17"/>
  <c r="J16"/>
  <c r="I15"/>
  <c r="F66"/>
  <c r="F67"/>
  <c r="G67"/>
  <c r="F68"/>
  <c r="G68"/>
  <c r="F69"/>
  <c r="G69"/>
  <c r="J3"/>
  <c r="J4"/>
  <c r="K4"/>
  <c r="J5"/>
  <c r="K5"/>
  <c r="J6"/>
  <c r="K6"/>
  <c r="J7"/>
  <c r="J8"/>
  <c r="K8"/>
  <c r="J9"/>
  <c r="K9"/>
  <c r="J10"/>
  <c r="K10"/>
  <c r="J11"/>
  <c r="J12"/>
  <c r="K12"/>
  <c r="J13"/>
  <c r="K13"/>
  <c r="J14"/>
  <c r="K14"/>
  <c r="F64"/>
  <c r="G64"/>
  <c r="F65"/>
  <c r="G65"/>
  <c r="G63"/>
  <c r="F62"/>
  <c r="F63"/>
  <c r="I2"/>
  <c r="F46"/>
  <c r="G46"/>
  <c r="F47"/>
  <c r="G47"/>
  <c r="F48"/>
  <c r="G48"/>
  <c r="F49"/>
  <c r="F50"/>
  <c r="G50"/>
  <c r="F51"/>
  <c r="G51"/>
  <c r="F52"/>
  <c r="G52"/>
  <c r="F53"/>
  <c r="F54"/>
  <c r="G54"/>
  <c r="F55"/>
  <c r="G55"/>
  <c r="F56"/>
  <c r="G56"/>
  <c r="F57"/>
  <c r="F58"/>
  <c r="G58"/>
  <c r="F59"/>
  <c r="G59"/>
  <c r="F60"/>
  <c r="G60"/>
  <c r="F24" l="1"/>
  <c r="F25"/>
  <c r="G25"/>
  <c r="F26"/>
  <c r="G26"/>
  <c r="F27"/>
  <c r="G27"/>
  <c r="F28"/>
  <c r="F29"/>
  <c r="G29"/>
  <c r="F30"/>
  <c r="G30"/>
  <c r="F31"/>
  <c r="G31"/>
  <c r="F32"/>
  <c r="F33"/>
  <c r="G33"/>
  <c r="F34"/>
  <c r="G34"/>
  <c r="F35"/>
  <c r="G35"/>
  <c r="F36"/>
  <c r="F37"/>
  <c r="G37"/>
  <c r="F38"/>
  <c r="G38"/>
  <c r="F39"/>
  <c r="G39"/>
  <c r="G23"/>
  <c r="G22"/>
  <c r="G21"/>
  <c r="F22"/>
  <c r="F21"/>
  <c r="F20"/>
  <c r="E19"/>
  <c r="F3"/>
  <c r="F4"/>
  <c r="G4"/>
  <c r="F5"/>
  <c r="G5"/>
  <c r="F6"/>
  <c r="G6"/>
  <c r="F7"/>
  <c r="F8"/>
  <c r="G8"/>
  <c r="F9"/>
  <c r="G9"/>
  <c r="F10"/>
  <c r="G10"/>
  <c r="F11"/>
  <c r="F12"/>
  <c r="G12"/>
  <c r="F13"/>
  <c r="G13"/>
  <c r="F14"/>
  <c r="G14"/>
  <c r="F15"/>
  <c r="F16"/>
  <c r="G16"/>
  <c r="F17"/>
  <c r="G17"/>
  <c r="F18"/>
  <c r="G18"/>
  <c r="C69"/>
  <c r="C68"/>
  <c r="B69"/>
  <c r="B68"/>
  <c r="C67"/>
  <c r="B67"/>
  <c r="B66"/>
  <c r="E2"/>
  <c r="C50"/>
  <c r="C51"/>
  <c r="C52"/>
  <c r="C54"/>
  <c r="C55"/>
  <c r="C56"/>
  <c r="C58"/>
  <c r="C59"/>
  <c r="C60"/>
  <c r="C62"/>
  <c r="C63"/>
  <c r="C64"/>
  <c r="C48"/>
  <c r="C47"/>
  <c r="B46"/>
  <c r="B47"/>
  <c r="B48"/>
  <c r="B49"/>
  <c r="B50"/>
  <c r="B51"/>
  <c r="B52"/>
  <c r="B53"/>
  <c r="B54"/>
  <c r="B55"/>
  <c r="B56"/>
  <c r="B57"/>
  <c r="B58"/>
  <c r="B59"/>
  <c r="B60"/>
  <c r="B61"/>
  <c r="B62"/>
  <c r="B63"/>
  <c r="B64"/>
  <c r="C46"/>
  <c r="B45"/>
  <c r="A44"/>
  <c r="A23"/>
  <c r="C43"/>
  <c r="C42"/>
  <c r="C41"/>
  <c r="C39"/>
  <c r="C38"/>
  <c r="C37"/>
  <c r="C35"/>
  <c r="C34"/>
  <c r="C33"/>
  <c r="C31"/>
  <c r="C30"/>
  <c r="C29"/>
  <c r="C26"/>
  <c r="C27"/>
  <c r="C25"/>
  <c r="B25"/>
  <c r="B26"/>
  <c r="B27"/>
  <c r="B28"/>
  <c r="B29"/>
  <c r="B30"/>
  <c r="B31"/>
  <c r="B32"/>
  <c r="B33"/>
  <c r="B34"/>
  <c r="B35"/>
  <c r="B36"/>
  <c r="B37"/>
  <c r="B38"/>
  <c r="B39"/>
  <c r="B40"/>
  <c r="B41"/>
  <c r="B42"/>
  <c r="B43"/>
  <c r="B24"/>
  <c r="E47" i="87"/>
  <c r="F47"/>
  <c r="G47"/>
  <c r="H47"/>
  <c r="I47"/>
  <c r="J47"/>
  <c r="K47"/>
  <c r="L47"/>
  <c r="M47"/>
  <c r="N47"/>
  <c r="O47"/>
  <c r="P47"/>
  <c r="Q47"/>
  <c r="R47"/>
  <c r="D47"/>
  <c r="E36"/>
  <c r="F36"/>
  <c r="G36"/>
  <c r="H36"/>
  <c r="I36"/>
  <c r="J36"/>
  <c r="K36"/>
  <c r="L36"/>
  <c r="M36"/>
  <c r="N36"/>
  <c r="O36"/>
  <c r="P36"/>
  <c r="Q36"/>
  <c r="R36"/>
  <c r="E29"/>
  <c r="F29"/>
  <c r="G29"/>
  <c r="H29"/>
  <c r="I29"/>
  <c r="J29"/>
  <c r="K29"/>
  <c r="L29"/>
  <c r="M29"/>
  <c r="N29"/>
  <c r="O29"/>
  <c r="P29"/>
  <c r="Q29"/>
  <c r="R29"/>
  <c r="D29"/>
  <c r="D36"/>
  <c r="S91" i="14"/>
  <c r="S105"/>
  <c r="S101"/>
  <c r="S102"/>
  <c r="S103"/>
  <c r="S104"/>
  <c r="S100"/>
  <c r="R101"/>
  <c r="R102"/>
  <c r="R103"/>
  <c r="R104"/>
  <c r="R100"/>
  <c r="S97"/>
  <c r="S93"/>
  <c r="S94"/>
  <c r="S95"/>
  <c r="S96"/>
  <c r="S92"/>
  <c r="R93"/>
  <c r="R94"/>
  <c r="R95"/>
  <c r="R96"/>
  <c r="R92"/>
  <c r="S87"/>
  <c r="S88"/>
  <c r="S89"/>
  <c r="S90"/>
  <c r="R87"/>
  <c r="R88"/>
  <c r="R89"/>
  <c r="R90"/>
  <c r="R86"/>
  <c r="S86"/>
  <c r="S82"/>
  <c r="S83"/>
  <c r="S84"/>
  <c r="S81"/>
  <c r="S80"/>
  <c r="S79"/>
  <c r="S78"/>
  <c r="S77"/>
  <c r="Q105"/>
  <c r="Q99"/>
  <c r="A70"/>
  <c r="S72"/>
  <c r="S73"/>
  <c r="S74"/>
  <c r="S75"/>
  <c r="S76"/>
  <c r="S71"/>
  <c r="Q72"/>
  <c r="Q73"/>
  <c r="Q74"/>
  <c r="Q75"/>
  <c r="Q76"/>
  <c r="Q71"/>
  <c r="B107"/>
  <c r="B106"/>
  <c r="B105"/>
  <c r="C2" i="87"/>
  <c r="C1"/>
  <c r="D9" i="11" l="1"/>
  <c r="D8"/>
  <c r="D7"/>
  <c r="D2"/>
  <c r="A44"/>
  <c r="B37"/>
  <c r="B36"/>
  <c r="B35"/>
  <c r="A34"/>
  <c r="A35" i="10"/>
  <c r="A34"/>
  <c r="A33"/>
  <c r="A32"/>
  <c r="A31"/>
  <c r="A30"/>
  <c r="A29"/>
  <c r="A28"/>
  <c r="A27"/>
  <c r="A26"/>
  <c r="A25"/>
  <c r="A24"/>
  <c r="A23"/>
  <c r="A22"/>
  <c r="A21"/>
  <c r="A20"/>
  <c r="A19"/>
  <c r="A18"/>
  <c r="A17"/>
  <c r="A16"/>
  <c r="A15"/>
  <c r="A14"/>
  <c r="A13"/>
  <c r="A12"/>
  <c r="A11"/>
  <c r="A10"/>
  <c r="A9"/>
  <c r="A8"/>
  <c r="A7"/>
  <c r="A6"/>
  <c r="A5"/>
  <c r="A4"/>
  <c r="AD79"/>
  <c r="AD78"/>
  <c r="AD76"/>
  <c r="AD75"/>
  <c r="AD74"/>
  <c r="AD73"/>
  <c r="AD72"/>
  <c r="AD71"/>
  <c r="AD70"/>
  <c r="AD69"/>
  <c r="AD68"/>
  <c r="AD67"/>
  <c r="AD66"/>
  <c r="AD65"/>
  <c r="AD64"/>
  <c r="AD63"/>
  <c r="AD62"/>
  <c r="AD61"/>
  <c r="AD60"/>
  <c r="AB79"/>
  <c r="AB78"/>
  <c r="AB76"/>
  <c r="AB75"/>
  <c r="AB74"/>
  <c r="AB73"/>
  <c r="AB72"/>
  <c r="AB71"/>
  <c r="AB70"/>
  <c r="AB69"/>
  <c r="AB68"/>
  <c r="AB67"/>
  <c r="AB66"/>
  <c r="AB65"/>
  <c r="AB64"/>
  <c r="AB63"/>
  <c r="AB62"/>
  <c r="AB61"/>
  <c r="AB60"/>
  <c r="Z79"/>
  <c r="Z78"/>
  <c r="Z76"/>
  <c r="Z75"/>
  <c r="Z74"/>
  <c r="Z73"/>
  <c r="Z72"/>
  <c r="Z71"/>
  <c r="Z70"/>
  <c r="Z69"/>
  <c r="Z68"/>
  <c r="Z67"/>
  <c r="Z66"/>
  <c r="Z65"/>
  <c r="Z64"/>
  <c r="Z63"/>
  <c r="Z62"/>
  <c r="Z61"/>
  <c r="Z60"/>
  <c r="X79"/>
  <c r="X78"/>
  <c r="X76"/>
  <c r="X75"/>
  <c r="X74"/>
  <c r="X73"/>
  <c r="X72"/>
  <c r="X71"/>
  <c r="X70"/>
  <c r="X69"/>
  <c r="X68"/>
  <c r="X67"/>
  <c r="X66"/>
  <c r="X65"/>
  <c r="X64"/>
  <c r="X63"/>
  <c r="X62"/>
  <c r="X61"/>
  <c r="X60"/>
  <c r="V79"/>
  <c r="V78"/>
  <c r="V76"/>
  <c r="V75"/>
  <c r="V74"/>
  <c r="V73"/>
  <c r="V72"/>
  <c r="V71"/>
  <c r="V70"/>
  <c r="V69"/>
  <c r="V68"/>
  <c r="V67"/>
  <c r="V66"/>
  <c r="V65"/>
  <c r="V64"/>
  <c r="V63"/>
  <c r="V62"/>
  <c r="V61"/>
  <c r="V60"/>
  <c r="T79"/>
  <c r="T78"/>
  <c r="T76"/>
  <c r="T75"/>
  <c r="T74"/>
  <c r="T73"/>
  <c r="T72"/>
  <c r="T71"/>
  <c r="T70"/>
  <c r="T69"/>
  <c r="T68"/>
  <c r="T67"/>
  <c r="T66"/>
  <c r="T65"/>
  <c r="T64"/>
  <c r="T63"/>
  <c r="T62"/>
  <c r="T61"/>
  <c r="T60"/>
  <c r="R79"/>
  <c r="R78"/>
  <c r="R76"/>
  <c r="R75"/>
  <c r="R74"/>
  <c r="R73"/>
  <c r="R72"/>
  <c r="R71"/>
  <c r="R70"/>
  <c r="R69"/>
  <c r="R68"/>
  <c r="R67"/>
  <c r="R66"/>
  <c r="R65"/>
  <c r="R64"/>
  <c r="R63"/>
  <c r="R62"/>
  <c r="R61"/>
  <c r="R60"/>
  <c r="P79"/>
  <c r="P78"/>
  <c r="P76"/>
  <c r="P75"/>
  <c r="P74"/>
  <c r="P73"/>
  <c r="P72"/>
  <c r="P71"/>
  <c r="P70"/>
  <c r="P69"/>
  <c r="P68"/>
  <c r="P67"/>
  <c r="P66"/>
  <c r="P65"/>
  <c r="P64"/>
  <c r="P63"/>
  <c r="P62"/>
  <c r="P61"/>
  <c r="P60"/>
  <c r="N79"/>
  <c r="N78"/>
  <c r="N76"/>
  <c r="N75"/>
  <c r="N74"/>
  <c r="N73"/>
  <c r="N72"/>
  <c r="N71"/>
  <c r="N70"/>
  <c r="N69"/>
  <c r="N68"/>
  <c r="N67"/>
  <c r="N66"/>
  <c r="N65"/>
  <c r="N64"/>
  <c r="N63"/>
  <c r="N62"/>
  <c r="N61"/>
  <c r="N60"/>
  <c r="L79"/>
  <c r="L78"/>
  <c r="L76"/>
  <c r="L75"/>
  <c r="L74"/>
  <c r="L73"/>
  <c r="L72"/>
  <c r="L71"/>
  <c r="L70"/>
  <c r="L69"/>
  <c r="L68"/>
  <c r="L67"/>
  <c r="L66"/>
  <c r="L65"/>
  <c r="L64"/>
  <c r="L63"/>
  <c r="L62"/>
  <c r="L61"/>
  <c r="L60"/>
  <c r="J79"/>
  <c r="J78"/>
  <c r="J76"/>
  <c r="J75"/>
  <c r="J74"/>
  <c r="J73"/>
  <c r="J72"/>
  <c r="J71"/>
  <c r="J70"/>
  <c r="J69"/>
  <c r="J68"/>
  <c r="J67"/>
  <c r="J66"/>
  <c r="J65"/>
  <c r="J64"/>
  <c r="J63"/>
  <c r="J62"/>
  <c r="J61"/>
  <c r="J60"/>
  <c r="H79"/>
  <c r="H78"/>
  <c r="H76"/>
  <c r="H75"/>
  <c r="H74"/>
  <c r="H73"/>
  <c r="H72"/>
  <c r="H71"/>
  <c r="H70"/>
  <c r="H69"/>
  <c r="H68"/>
  <c r="H67"/>
  <c r="H66"/>
  <c r="H65"/>
  <c r="H64"/>
  <c r="H63"/>
  <c r="H62"/>
  <c r="H61"/>
  <c r="H60"/>
  <c r="F79"/>
  <c r="F78"/>
  <c r="F76"/>
  <c r="F75"/>
  <c r="F74"/>
  <c r="F73"/>
  <c r="F72"/>
  <c r="F71"/>
  <c r="F70"/>
  <c r="F69"/>
  <c r="F68"/>
  <c r="F67"/>
  <c r="F66"/>
  <c r="F65"/>
  <c r="F64"/>
  <c r="F63"/>
  <c r="F62"/>
  <c r="F61"/>
  <c r="F60"/>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D79"/>
  <c r="D78"/>
  <c r="D76"/>
  <c r="D75"/>
  <c r="D74"/>
  <c r="D73"/>
  <c r="D72"/>
  <c r="D71"/>
  <c r="D70"/>
  <c r="D69"/>
  <c r="D68"/>
  <c r="D67"/>
  <c r="D66"/>
  <c r="D65"/>
  <c r="D64"/>
  <c r="D63"/>
  <c r="D62"/>
  <c r="D61"/>
  <c r="D60"/>
  <c r="A7" i="131" l="1"/>
  <c r="A7" i="127"/>
  <c r="A7" i="123"/>
  <c r="A7" i="119"/>
  <c r="A7" i="130"/>
  <c r="A7" i="126"/>
  <c r="A7" i="122"/>
  <c r="A7" i="132"/>
  <c r="A7" i="128"/>
  <c r="A7" i="124"/>
  <c r="A7" i="120"/>
  <c r="A7" i="125"/>
  <c r="A7" i="129"/>
  <c r="A7" i="121"/>
  <c r="A11" i="131"/>
  <c r="A11" i="127"/>
  <c r="A11" i="123"/>
  <c r="A11" i="119"/>
  <c r="A11" i="128"/>
  <c r="A11" i="124"/>
  <c r="A11" i="120"/>
  <c r="A11" i="130"/>
  <c r="A11" i="126"/>
  <c r="A11" i="122"/>
  <c r="A11" i="132"/>
  <c r="A11" i="129"/>
  <c r="A11" i="125"/>
  <c r="A11" i="121"/>
  <c r="A13" i="11"/>
  <c r="A15" i="131"/>
  <c r="A15" i="127"/>
  <c r="A15" i="123"/>
  <c r="A15" i="119"/>
  <c r="A15" i="132"/>
  <c r="A15" i="130"/>
  <c r="A15" i="126"/>
  <c r="A15" i="122"/>
  <c r="A15" i="128"/>
  <c r="A15" i="124"/>
  <c r="A15" i="120"/>
  <c r="A15" i="129"/>
  <c r="A15" i="125"/>
  <c r="A15" i="121"/>
  <c r="A19" i="131"/>
  <c r="A19" i="127"/>
  <c r="A19" i="123"/>
  <c r="A19" i="119"/>
  <c r="A19" i="128"/>
  <c r="A19" i="124"/>
  <c r="A19" i="130"/>
  <c r="A19" i="126"/>
  <c r="A19" i="122"/>
  <c r="A19" i="132"/>
  <c r="A19" i="120"/>
  <c r="A19" i="129"/>
  <c r="A19" i="121"/>
  <c r="A19" i="125"/>
  <c r="A21" i="11"/>
  <c r="A73" i="131"/>
  <c r="A73" i="127"/>
  <c r="A73" i="123"/>
  <c r="A73" i="119"/>
  <c r="A73" i="132"/>
  <c r="A73" i="128"/>
  <c r="A73" i="130"/>
  <c r="A73" i="126"/>
  <c r="A73" i="122"/>
  <c r="A73" i="124"/>
  <c r="A73" i="120"/>
  <c r="A73" i="129"/>
  <c r="A73" i="125"/>
  <c r="A73" i="121"/>
  <c r="A77" i="131"/>
  <c r="A77" i="127"/>
  <c r="A77" i="123"/>
  <c r="A77" i="119"/>
  <c r="A77" i="124"/>
  <c r="A77" i="120"/>
  <c r="A77" i="130"/>
  <c r="A77" i="126"/>
  <c r="A77" i="122"/>
  <c r="A77" i="132"/>
  <c r="A77" i="128"/>
  <c r="A77" i="129"/>
  <c r="A77" i="125"/>
  <c r="A77" i="121"/>
  <c r="A81" i="131"/>
  <c r="A81" i="127"/>
  <c r="A81" i="123"/>
  <c r="A81" i="119"/>
  <c r="A81" i="132"/>
  <c r="A81" i="124"/>
  <c r="A81" i="120"/>
  <c r="A81" i="130"/>
  <c r="A81" i="126"/>
  <c r="A81" i="122"/>
  <c r="A81" i="128"/>
  <c r="A81" i="129"/>
  <c r="A81" i="125"/>
  <c r="A81" i="121"/>
  <c r="A85" i="131"/>
  <c r="A85" i="127"/>
  <c r="A85" i="123"/>
  <c r="A85" i="119"/>
  <c r="A85" i="120"/>
  <c r="A85" i="130"/>
  <c r="A85" i="126"/>
  <c r="A85" i="122"/>
  <c r="A85" i="132"/>
  <c r="A85" i="128"/>
  <c r="A85" i="124"/>
  <c r="A85" i="129"/>
  <c r="A85" i="125"/>
  <c r="A85" i="121"/>
  <c r="A4" i="130"/>
  <c r="A4" i="126"/>
  <c r="A4" i="122"/>
  <c r="A4" i="123"/>
  <c r="A4" i="119"/>
  <c r="A4" i="132"/>
  <c r="A4" i="129"/>
  <c r="A4" i="125"/>
  <c r="A4" i="121"/>
  <c r="A4" i="131"/>
  <c r="A4" i="127"/>
  <c r="A4" i="128"/>
  <c r="A4" i="124"/>
  <c r="A4" i="120"/>
  <c r="A8" i="130"/>
  <c r="A8" i="126"/>
  <c r="A8" i="122"/>
  <c r="A8" i="131"/>
  <c r="A8" i="127"/>
  <c r="A8" i="129"/>
  <c r="A8" i="125"/>
  <c r="A8" i="121"/>
  <c r="A8" i="123"/>
  <c r="A8" i="119"/>
  <c r="A8" i="132"/>
  <c r="A8" i="128"/>
  <c r="A8" i="124"/>
  <c r="A8" i="120"/>
  <c r="A12" i="130"/>
  <c r="A12" i="126"/>
  <c r="A12" i="122"/>
  <c r="A12" i="119"/>
  <c r="A12" i="129"/>
  <c r="A12" i="125"/>
  <c r="A12" i="121"/>
  <c r="A12" i="131"/>
  <c r="A12" i="127"/>
  <c r="A12" i="123"/>
  <c r="A12" i="132"/>
  <c r="A12" i="128"/>
  <c r="A12" i="124"/>
  <c r="A12" i="120"/>
  <c r="A16" i="130"/>
  <c r="A16" i="126"/>
  <c r="A16" i="122"/>
  <c r="A16" i="131"/>
  <c r="A16" i="123"/>
  <c r="A16" i="132"/>
  <c r="A16" i="129"/>
  <c r="A16" i="125"/>
  <c r="A16" i="121"/>
  <c r="A16" i="127"/>
  <c r="A16" i="119"/>
  <c r="A16" i="128"/>
  <c r="A16" i="124"/>
  <c r="A16" i="120"/>
  <c r="A20" i="130"/>
  <c r="A20" i="126"/>
  <c r="A20" i="122"/>
  <c r="A20" i="127"/>
  <c r="A20" i="119"/>
  <c r="A20" i="129"/>
  <c r="A20" i="125"/>
  <c r="A20" i="121"/>
  <c r="A20" i="131"/>
  <c r="A20" i="123"/>
  <c r="A20" i="132"/>
  <c r="A20" i="128"/>
  <c r="A20" i="124"/>
  <c r="A20" i="120"/>
  <c r="A74" i="130"/>
  <c r="A74" i="126"/>
  <c r="A74" i="122"/>
  <c r="A74" i="131"/>
  <c r="A74" i="123"/>
  <c r="A74" i="129"/>
  <c r="A74" i="125"/>
  <c r="A74" i="121"/>
  <c r="A74" i="127"/>
  <c r="A74" i="119"/>
  <c r="A74" i="132"/>
  <c r="A74" i="128"/>
  <c r="A74" i="124"/>
  <c r="A74" i="120"/>
  <c r="A26" i="11"/>
  <c r="A78" i="130"/>
  <c r="A78" i="126"/>
  <c r="A78" i="122"/>
  <c r="A78" i="127"/>
  <c r="A78" i="119"/>
  <c r="A78" i="132"/>
  <c r="A78" i="129"/>
  <c r="A78" i="125"/>
  <c r="A78" i="121"/>
  <c r="A78" i="131"/>
  <c r="A78" i="123"/>
  <c r="A78" i="128"/>
  <c r="A78" i="124"/>
  <c r="A78" i="120"/>
  <c r="A82" i="130"/>
  <c r="A82" i="126"/>
  <c r="A82" i="122"/>
  <c r="A82" i="127"/>
  <c r="A82" i="132"/>
  <c r="A82" i="129"/>
  <c r="A82" i="125"/>
  <c r="A82" i="121"/>
  <c r="A82" i="131"/>
  <c r="A82" i="123"/>
  <c r="A82" i="119"/>
  <c r="A82" i="128"/>
  <c r="A82" i="124"/>
  <c r="A82" i="120"/>
  <c r="A6" i="132"/>
  <c r="A6" i="128"/>
  <c r="A6" i="124"/>
  <c r="A6" i="120"/>
  <c r="A6" i="129"/>
  <c r="A6" i="125"/>
  <c r="A6" i="121"/>
  <c r="A6" i="131"/>
  <c r="A6" i="127"/>
  <c r="A6" i="123"/>
  <c r="A6" i="119"/>
  <c r="A6" i="130"/>
  <c r="A6" i="126"/>
  <c r="A6" i="122"/>
  <c r="A10" i="132"/>
  <c r="A10" i="128"/>
  <c r="A10" i="124"/>
  <c r="A10" i="120"/>
  <c r="A10" i="129"/>
  <c r="A10" i="131"/>
  <c r="A10" i="127"/>
  <c r="A10" i="123"/>
  <c r="A10" i="119"/>
  <c r="A10" i="125"/>
  <c r="A10" i="121"/>
  <c r="A10" i="130"/>
  <c r="A10" i="126"/>
  <c r="A10" i="122"/>
  <c r="A14" i="132"/>
  <c r="A14" i="128"/>
  <c r="A14" i="124"/>
  <c r="A14" i="120"/>
  <c r="A14" i="121"/>
  <c r="A14" i="131"/>
  <c r="A14" i="127"/>
  <c r="A14" i="123"/>
  <c r="A14" i="119"/>
  <c r="A14" i="129"/>
  <c r="A14" i="125"/>
  <c r="A14" i="130"/>
  <c r="A14" i="122"/>
  <c r="A14" i="126"/>
  <c r="A18" i="132"/>
  <c r="A18" i="128"/>
  <c r="A18" i="124"/>
  <c r="A18" i="120"/>
  <c r="A18" i="129"/>
  <c r="A18" i="125"/>
  <c r="A18" i="131"/>
  <c r="A18" i="127"/>
  <c r="A18" i="123"/>
  <c r="A18" i="119"/>
  <c r="A18" i="121"/>
  <c r="A18" i="130"/>
  <c r="A18" i="126"/>
  <c r="A18" i="122"/>
  <c r="A72" i="132"/>
  <c r="A72" i="128"/>
  <c r="A72" i="124"/>
  <c r="A72" i="120"/>
  <c r="A72" i="125"/>
  <c r="A72" i="121"/>
  <c r="A72" i="131"/>
  <c r="A72" i="127"/>
  <c r="A72" i="123"/>
  <c r="A72" i="119"/>
  <c r="A72" i="129"/>
  <c r="A72" i="130"/>
  <c r="A72" i="126"/>
  <c r="A72" i="122"/>
  <c r="A76" i="132"/>
  <c r="A76" i="128"/>
  <c r="A76" i="124"/>
  <c r="A76" i="120"/>
  <c r="A76" i="121"/>
  <c r="A76" i="131"/>
  <c r="A76" i="127"/>
  <c r="A76" i="123"/>
  <c r="A76" i="119"/>
  <c r="A76" i="129"/>
  <c r="A76" i="125"/>
  <c r="A76" i="130"/>
  <c r="A76" i="126"/>
  <c r="A76" i="122"/>
  <c r="A28" i="11"/>
  <c r="A80" i="132"/>
  <c r="A80" i="128"/>
  <c r="A80" i="124"/>
  <c r="A80" i="120"/>
  <c r="A80" i="129"/>
  <c r="A80" i="125"/>
  <c r="A80" i="131"/>
  <c r="A80" i="127"/>
  <c r="A80" i="123"/>
  <c r="A80" i="119"/>
  <c r="A80" i="121"/>
  <c r="A80" i="126"/>
  <c r="A80" i="122"/>
  <c r="A80" i="130"/>
  <c r="A32" i="11"/>
  <c r="A84" i="132"/>
  <c r="A84" i="128"/>
  <c r="A84" i="124"/>
  <c r="A84" i="120"/>
  <c r="A84" i="129"/>
  <c r="A84" i="125"/>
  <c r="A84" i="130"/>
  <c r="A84" i="131"/>
  <c r="A84" i="127"/>
  <c r="A84" i="123"/>
  <c r="A84" i="119"/>
  <c r="A84" i="121"/>
  <c r="A84" i="126"/>
  <c r="A84" i="122"/>
  <c r="A3" i="11"/>
  <c r="A5" i="129"/>
  <c r="A5" i="125"/>
  <c r="A5" i="121"/>
  <c r="A5" i="122"/>
  <c r="A5" i="131"/>
  <c r="A5" i="132"/>
  <c r="A5" i="128"/>
  <c r="A5" i="124"/>
  <c r="A5" i="120"/>
  <c r="A5" i="130"/>
  <c r="A5" i="126"/>
  <c r="A5" i="127"/>
  <c r="A5" i="123"/>
  <c r="A5" i="119"/>
  <c r="A7" i="11"/>
  <c r="A9" i="129"/>
  <c r="A9" i="125"/>
  <c r="A9" i="121"/>
  <c r="A9" i="122"/>
  <c r="A9" i="132"/>
  <c r="A9" i="128"/>
  <c r="A9" i="124"/>
  <c r="A9" i="120"/>
  <c r="A9" i="130"/>
  <c r="A9" i="126"/>
  <c r="A9" i="131"/>
  <c r="A9" i="127"/>
  <c r="A9" i="123"/>
  <c r="A9" i="119"/>
  <c r="A11" i="11"/>
  <c r="A13" i="129"/>
  <c r="A13" i="125"/>
  <c r="A13" i="121"/>
  <c r="A13" i="126"/>
  <c r="A13" i="122"/>
  <c r="A13" i="131"/>
  <c r="A13" i="132"/>
  <c r="A13" i="128"/>
  <c r="A13" i="124"/>
  <c r="A13" i="120"/>
  <c r="A13" i="130"/>
  <c r="A13" i="127"/>
  <c r="A13" i="123"/>
  <c r="A13" i="119"/>
  <c r="A15" i="11"/>
  <c r="A17" i="129"/>
  <c r="A17" i="125"/>
  <c r="A17" i="121"/>
  <c r="A17" i="130"/>
  <c r="A17" i="126"/>
  <c r="A17" i="131"/>
  <c r="A17" i="132"/>
  <c r="A17" i="128"/>
  <c r="A17" i="124"/>
  <c r="A17" i="120"/>
  <c r="A17" i="122"/>
  <c r="A17" i="127"/>
  <c r="A17" i="119"/>
  <c r="A17" i="123"/>
  <c r="A19" i="11"/>
  <c r="A21" i="129"/>
  <c r="A21" i="125"/>
  <c r="A21" i="121"/>
  <c r="A21" i="126"/>
  <c r="A21" i="122"/>
  <c r="A21" i="131"/>
  <c r="A21" i="132"/>
  <c r="A21" i="128"/>
  <c r="A21" i="124"/>
  <c r="A21" i="120"/>
  <c r="A21" i="130"/>
  <c r="A21" i="127"/>
  <c r="A21" i="123"/>
  <c r="A21" i="119"/>
  <c r="A23" i="11"/>
  <c r="A75" i="129"/>
  <c r="A75" i="125"/>
  <c r="A75" i="121"/>
  <c r="A75" i="132"/>
  <c r="A75" i="128"/>
  <c r="A75" i="124"/>
  <c r="A75" i="120"/>
  <c r="A75" i="130"/>
  <c r="A75" i="126"/>
  <c r="A75" i="122"/>
  <c r="A75" i="131"/>
  <c r="A75" i="127"/>
  <c r="A75" i="123"/>
  <c r="A75" i="119"/>
  <c r="A79" i="129"/>
  <c r="A79" i="125"/>
  <c r="A79" i="121"/>
  <c r="A79" i="130"/>
  <c r="A79" i="126"/>
  <c r="A79" i="122"/>
  <c r="A79" i="131"/>
  <c r="A79" i="132"/>
  <c r="A79" i="128"/>
  <c r="A79" i="124"/>
  <c r="A79" i="120"/>
  <c r="A79" i="127"/>
  <c r="A79" i="123"/>
  <c r="A79" i="119"/>
  <c r="A83" i="129"/>
  <c r="A83" i="125"/>
  <c r="A83" i="121"/>
  <c r="A83" i="130"/>
  <c r="A83" i="126"/>
  <c r="A83" i="122"/>
  <c r="A83" i="131"/>
  <c r="A83" i="132"/>
  <c r="A83" i="128"/>
  <c r="A83" i="124"/>
  <c r="A83" i="120"/>
  <c r="A83" i="119"/>
  <c r="A83" i="127"/>
  <c r="A83" i="123"/>
  <c r="A7" i="14"/>
  <c r="A19"/>
  <c r="A77"/>
  <c r="A85"/>
  <c r="A33" i="11"/>
  <c r="A4" i="14"/>
  <c r="A8"/>
  <c r="A12"/>
  <c r="A16"/>
  <c r="A20"/>
  <c r="A74"/>
  <c r="A78"/>
  <c r="A82"/>
  <c r="A2" i="11"/>
  <c r="A22"/>
  <c r="A18"/>
  <c r="A14"/>
  <c r="A10"/>
  <c r="A6"/>
  <c r="A30"/>
  <c r="A11" i="14"/>
  <c r="A81"/>
  <c r="A5"/>
  <c r="A9"/>
  <c r="A13"/>
  <c r="A17"/>
  <c r="A21"/>
  <c r="A75"/>
  <c r="A79"/>
  <c r="A83"/>
  <c r="A25" i="11"/>
  <c r="A17"/>
  <c r="A9"/>
  <c r="A5"/>
  <c r="A27"/>
  <c r="A15" i="14"/>
  <c r="A73"/>
  <c r="A6"/>
  <c r="A10"/>
  <c r="A14"/>
  <c r="A18"/>
  <c r="A72"/>
  <c r="A76"/>
  <c r="A80"/>
  <c r="A84"/>
  <c r="A24" i="11"/>
  <c r="A20"/>
  <c r="A16"/>
  <c r="A12"/>
  <c r="A8"/>
  <c r="A4"/>
  <c r="A31"/>
  <c r="A29"/>
  <c r="B79" i="10"/>
  <c r="E8" i="11" s="1"/>
  <c r="B78" i="10"/>
  <c r="E7" i="11" s="1"/>
  <c r="B76" i="10"/>
  <c r="E5" i="11" s="1"/>
  <c r="A79" i="10"/>
  <c r="A77"/>
  <c r="A76"/>
  <c r="B75"/>
  <c r="E4" i="11" s="1"/>
  <c r="A75" i="10"/>
  <c r="Q91" i="131" l="1"/>
  <c r="Q91" i="127"/>
  <c r="Q91" i="123"/>
  <c r="Q91" i="119"/>
  <c r="Q91" i="132"/>
  <c r="Q91" i="128"/>
  <c r="Q91" i="124"/>
  <c r="Q91" i="130"/>
  <c r="Q91" i="126"/>
  <c r="Q91" i="122"/>
  <c r="Q91" i="120"/>
  <c r="Q91" i="129"/>
  <c r="Q91" i="125"/>
  <c r="Q91" i="121"/>
  <c r="Q98" i="132"/>
  <c r="Q98" i="128"/>
  <c r="Q98" i="124"/>
  <c r="Q98" i="120"/>
  <c r="Q98" i="130"/>
  <c r="Q98" i="131"/>
  <c r="Q98" i="127"/>
  <c r="Q98" i="123"/>
  <c r="Q98" i="119"/>
  <c r="Q98" i="129"/>
  <c r="Q98" i="125"/>
  <c r="Q98" i="121"/>
  <c r="Q98" i="126"/>
  <c r="Q98" i="122"/>
  <c r="Q97" i="129"/>
  <c r="Q97" i="125"/>
  <c r="Q97" i="121"/>
  <c r="Q97" i="122"/>
  <c r="Q97" i="132"/>
  <c r="Q97" i="128"/>
  <c r="Q97" i="124"/>
  <c r="Q97" i="120"/>
  <c r="Q97" i="130"/>
  <c r="Q97" i="126"/>
  <c r="Q97" i="131"/>
  <c r="Q97" i="127"/>
  <c r="Q97" i="123"/>
  <c r="Q97" i="119"/>
  <c r="Q91" i="14"/>
  <c r="D4" i="11"/>
  <c r="Q97" i="14"/>
  <c r="D5" i="11"/>
  <c r="Q98" i="14"/>
  <c r="D6" i="11"/>
  <c r="B71" i="10"/>
  <c r="B57" i="11" s="1"/>
  <c r="B72" i="10"/>
  <c r="B58" i="11" s="1"/>
  <c r="B73" i="10"/>
  <c r="B59" i="11" s="1"/>
  <c r="B70" i="10"/>
  <c r="B56" i="11" s="1"/>
  <c r="B69" i="10"/>
  <c r="B55" i="11" s="1"/>
  <c r="B68" i="10"/>
  <c r="B54" i="11" s="1"/>
  <c r="B67" i="10"/>
  <c r="B53" i="11" s="1"/>
  <c r="B66" i="10"/>
  <c r="B52" i="11" s="1"/>
  <c r="A74" i="10"/>
  <c r="A72"/>
  <c r="A73"/>
  <c r="A71"/>
  <c r="A70"/>
  <c r="A69"/>
  <c r="A68"/>
  <c r="A67"/>
  <c r="A66"/>
  <c r="B61"/>
  <c r="B47" i="11" s="1"/>
  <c r="B62" i="10"/>
  <c r="B48" i="11" s="1"/>
  <c r="B63" i="10"/>
  <c r="B49" i="11" s="1"/>
  <c r="B64" i="10"/>
  <c r="B50" i="11" s="1"/>
  <c r="B65" i="10"/>
  <c r="B51" i="11" s="1"/>
  <c r="B60" i="10"/>
  <c r="B46" i="11" s="1"/>
  <c r="A61" i="10"/>
  <c r="A47" i="11" s="1"/>
  <c r="A62" i="10"/>
  <c r="A48" i="11" s="1"/>
  <c r="A63" i="10"/>
  <c r="A49" i="11" s="1"/>
  <c r="A64" i="10"/>
  <c r="A50" i="11" s="1"/>
  <c r="A65" i="10"/>
  <c r="A51" i="11" s="1"/>
  <c r="A60" i="10"/>
  <c r="A46" i="11" s="1"/>
  <c r="Q77" i="131" l="1"/>
  <c r="Q77" i="127"/>
  <c r="Q77" i="123"/>
  <c r="Q77" i="119"/>
  <c r="Q77" i="132"/>
  <c r="Q77" i="124"/>
  <c r="Q77" i="120"/>
  <c r="Q77" i="130"/>
  <c r="Q77" i="126"/>
  <c r="Q77" i="122"/>
  <c r="Q77" i="128"/>
  <c r="Q77" i="129"/>
  <c r="Q77" i="125"/>
  <c r="Q77" i="121"/>
  <c r="Q85" i="131"/>
  <c r="Q85" i="127"/>
  <c r="Q85" i="123"/>
  <c r="Q85" i="119"/>
  <c r="Q85" i="132"/>
  <c r="Q85" i="120"/>
  <c r="Q85" i="130"/>
  <c r="Q85" i="126"/>
  <c r="Q85" i="122"/>
  <c r="Q85" i="128"/>
  <c r="Q85" i="124"/>
  <c r="Q85" i="129"/>
  <c r="Q85" i="125"/>
  <c r="Q85" i="121"/>
  <c r="Q80" i="132"/>
  <c r="Q80" i="128"/>
  <c r="Q80" i="124"/>
  <c r="Q80" i="120"/>
  <c r="Q80" i="129"/>
  <c r="Q80" i="125"/>
  <c r="Q80" i="131"/>
  <c r="Q80" i="127"/>
  <c r="Q80" i="123"/>
  <c r="Q80" i="119"/>
  <c r="Q80" i="121"/>
  <c r="Q80" i="130"/>
  <c r="Q80" i="122"/>
  <c r="Q80" i="126"/>
  <c r="Q83" i="129"/>
  <c r="Q83" i="125"/>
  <c r="Q83" i="121"/>
  <c r="Q83" i="122"/>
  <c r="Q83" i="132"/>
  <c r="Q83" i="128"/>
  <c r="Q83" i="124"/>
  <c r="Q83" i="120"/>
  <c r="Q83" i="130"/>
  <c r="Q83" i="126"/>
  <c r="Q83" i="131"/>
  <c r="Q83" i="127"/>
  <c r="Q83" i="123"/>
  <c r="Q83" i="119"/>
  <c r="Q79" i="129"/>
  <c r="Q79" i="125"/>
  <c r="Q79" i="121"/>
  <c r="Q79" i="130"/>
  <c r="Q79" i="126"/>
  <c r="Q79" i="122"/>
  <c r="Q79" i="131"/>
  <c r="Q79" i="132"/>
  <c r="Q79" i="128"/>
  <c r="Q79" i="124"/>
  <c r="Q79" i="120"/>
  <c r="Q79" i="127"/>
  <c r="Q79" i="123"/>
  <c r="Q79" i="119"/>
  <c r="Q84" i="132"/>
  <c r="Q84" i="128"/>
  <c r="Q84" i="124"/>
  <c r="Q84" i="120"/>
  <c r="Q84" i="129"/>
  <c r="Q84" i="121"/>
  <c r="Q84" i="131"/>
  <c r="Q84" i="127"/>
  <c r="Q84" i="123"/>
  <c r="Q84" i="119"/>
  <c r="Q84" i="125"/>
  <c r="Q84" i="130"/>
  <c r="Q84" i="126"/>
  <c r="Q84" i="122"/>
  <c r="Q81" i="131"/>
  <c r="Q81" i="127"/>
  <c r="Q81" i="123"/>
  <c r="Q81" i="119"/>
  <c r="Q81" i="120"/>
  <c r="Q81" i="130"/>
  <c r="Q81" i="126"/>
  <c r="Q81" i="122"/>
  <c r="Q81" i="132"/>
  <c r="Q81" i="128"/>
  <c r="Q81" i="124"/>
  <c r="Q81" i="129"/>
  <c r="Q81" i="125"/>
  <c r="Q81" i="121"/>
  <c r="Q78" i="130"/>
  <c r="Q78" i="126"/>
  <c r="Q78" i="122"/>
  <c r="Q78" i="127"/>
  <c r="Q78" i="132"/>
  <c r="Q78" i="129"/>
  <c r="Q78" i="125"/>
  <c r="Q78" i="121"/>
  <c r="Q78" i="131"/>
  <c r="Q78" i="123"/>
  <c r="Q78" i="119"/>
  <c r="Q78" i="128"/>
  <c r="Q78" i="124"/>
  <c r="Q78" i="120"/>
  <c r="Q82" i="130"/>
  <c r="Q82" i="126"/>
  <c r="Q82" i="122"/>
  <c r="Q82" i="131"/>
  <c r="Q82" i="127"/>
  <c r="Q82" i="123"/>
  <c r="Q82" i="119"/>
  <c r="Q82" i="132"/>
  <c r="Q82" i="129"/>
  <c r="Q82" i="125"/>
  <c r="Q82" i="121"/>
  <c r="Q82" i="128"/>
  <c r="Q82" i="124"/>
  <c r="Q82" i="120"/>
  <c r="Q78" i="14"/>
  <c r="A53" i="11"/>
  <c r="Q82" i="14"/>
  <c r="A57" i="11"/>
  <c r="Q79" i="14"/>
  <c r="A54" i="11"/>
  <c r="Q84" i="14"/>
  <c r="A59" i="11"/>
  <c r="Q80" i="14"/>
  <c r="A55" i="11"/>
  <c r="Q83" i="14"/>
  <c r="A58" i="11"/>
  <c r="Q77" i="14"/>
  <c r="A52" i="11"/>
  <c r="Q81" i="14"/>
  <c r="A56" i="11"/>
  <c r="Q85" i="14"/>
  <c r="D3" i="11"/>
  <c r="S85" i="14"/>
  <c r="B74" i="10"/>
  <c r="E3" i="11" s="1"/>
  <c r="D575" i="86" l="1"/>
  <c r="E575"/>
  <c r="F575"/>
  <c r="G575"/>
  <c r="H575"/>
  <c r="I575"/>
  <c r="J575"/>
  <c r="K575"/>
  <c r="L575"/>
  <c r="M575"/>
  <c r="N575"/>
  <c r="O575"/>
  <c r="P575"/>
  <c r="Q575"/>
  <c r="R575"/>
  <c r="AD34" i="10" l="1"/>
  <c r="V34"/>
  <c r="N34"/>
  <c r="F34"/>
  <c r="AB34"/>
  <c r="T34"/>
  <c r="L34"/>
  <c r="D34"/>
  <c r="Z34"/>
  <c r="R34"/>
  <c r="J34"/>
  <c r="X34"/>
  <c r="P34"/>
  <c r="H34"/>
  <c r="C84" i="14"/>
  <c r="B34" i="10"/>
  <c r="R587" i="86"/>
  <c r="Q587"/>
  <c r="P587"/>
  <c r="O587"/>
  <c r="N587"/>
  <c r="M587"/>
  <c r="L587"/>
  <c r="K587"/>
  <c r="J587"/>
  <c r="I587"/>
  <c r="H587"/>
  <c r="G587"/>
  <c r="F587"/>
  <c r="E587"/>
  <c r="D587"/>
  <c r="R585"/>
  <c r="Q585"/>
  <c r="P585"/>
  <c r="O585"/>
  <c r="N585"/>
  <c r="M585"/>
  <c r="L585"/>
  <c r="K585"/>
  <c r="J585"/>
  <c r="I585"/>
  <c r="H585"/>
  <c r="G585"/>
  <c r="F585"/>
  <c r="E585"/>
  <c r="D585"/>
  <c r="R583"/>
  <c r="Q583"/>
  <c r="P583"/>
  <c r="O583"/>
  <c r="N583"/>
  <c r="M583"/>
  <c r="L583"/>
  <c r="K583"/>
  <c r="J583"/>
  <c r="I583"/>
  <c r="H583"/>
  <c r="G583"/>
  <c r="F583"/>
  <c r="E583"/>
  <c r="D583"/>
  <c r="R581"/>
  <c r="Q581"/>
  <c r="P581"/>
  <c r="O581"/>
  <c r="N581"/>
  <c r="M581"/>
  <c r="L581"/>
  <c r="K581"/>
  <c r="J581"/>
  <c r="I581"/>
  <c r="H581"/>
  <c r="G581"/>
  <c r="F581"/>
  <c r="E581"/>
  <c r="D581"/>
  <c r="R579"/>
  <c r="Q579"/>
  <c r="P579"/>
  <c r="O579"/>
  <c r="N579"/>
  <c r="M579"/>
  <c r="L579"/>
  <c r="K579"/>
  <c r="J579"/>
  <c r="I579"/>
  <c r="H579"/>
  <c r="G579"/>
  <c r="F579"/>
  <c r="E579"/>
  <c r="D579"/>
  <c r="R560"/>
  <c r="Q560"/>
  <c r="P560"/>
  <c r="O560"/>
  <c r="N560"/>
  <c r="M560"/>
  <c r="L560"/>
  <c r="K560"/>
  <c r="J560"/>
  <c r="I560"/>
  <c r="H560"/>
  <c r="G560"/>
  <c r="F560"/>
  <c r="E560"/>
  <c r="D560"/>
  <c r="R556"/>
  <c r="Q556"/>
  <c r="P556"/>
  <c r="O556"/>
  <c r="N556"/>
  <c r="M556"/>
  <c r="L556"/>
  <c r="K556"/>
  <c r="J556"/>
  <c r="I556"/>
  <c r="H556"/>
  <c r="G556"/>
  <c r="F556"/>
  <c r="E556"/>
  <c r="D556"/>
  <c r="R552"/>
  <c r="Q552"/>
  <c r="P552"/>
  <c r="O552"/>
  <c r="N552"/>
  <c r="M552"/>
  <c r="L552"/>
  <c r="K552"/>
  <c r="J552"/>
  <c r="I552"/>
  <c r="H552"/>
  <c r="G552"/>
  <c r="F552"/>
  <c r="E552"/>
  <c r="D552"/>
  <c r="R548"/>
  <c r="Q548"/>
  <c r="P548"/>
  <c r="O548"/>
  <c r="N548"/>
  <c r="M548"/>
  <c r="L548"/>
  <c r="K548"/>
  <c r="J548"/>
  <c r="I548"/>
  <c r="H548"/>
  <c r="G548"/>
  <c r="F548"/>
  <c r="E548"/>
  <c r="D548"/>
  <c r="R544"/>
  <c r="Q544"/>
  <c r="P544"/>
  <c r="O544"/>
  <c r="N544"/>
  <c r="M544"/>
  <c r="L544"/>
  <c r="K544"/>
  <c r="J544"/>
  <c r="I544"/>
  <c r="H544"/>
  <c r="G544"/>
  <c r="F544"/>
  <c r="E544"/>
  <c r="D544"/>
  <c r="D521"/>
  <c r="E521"/>
  <c r="F521"/>
  <c r="G521"/>
  <c r="H521"/>
  <c r="I521"/>
  <c r="J521"/>
  <c r="K521"/>
  <c r="L521"/>
  <c r="M521"/>
  <c r="N521"/>
  <c r="O521"/>
  <c r="P521"/>
  <c r="Q521"/>
  <c r="R521"/>
  <c r="D525"/>
  <c r="E525"/>
  <c r="F525"/>
  <c r="G525"/>
  <c r="H525"/>
  <c r="I525"/>
  <c r="J525"/>
  <c r="K525"/>
  <c r="L525"/>
  <c r="M525"/>
  <c r="N525"/>
  <c r="O525"/>
  <c r="P525"/>
  <c r="Q525"/>
  <c r="R525"/>
  <c r="D529"/>
  <c r="E529"/>
  <c r="F529"/>
  <c r="G529"/>
  <c r="H529"/>
  <c r="I529"/>
  <c r="J529"/>
  <c r="K529"/>
  <c r="L529"/>
  <c r="M529"/>
  <c r="N529"/>
  <c r="O529"/>
  <c r="P529"/>
  <c r="Q529"/>
  <c r="R529"/>
  <c r="D533"/>
  <c r="E533"/>
  <c r="F533"/>
  <c r="G533"/>
  <c r="H533"/>
  <c r="I533"/>
  <c r="J533"/>
  <c r="K533"/>
  <c r="L533"/>
  <c r="M533"/>
  <c r="N533"/>
  <c r="O533"/>
  <c r="P533"/>
  <c r="Q533"/>
  <c r="R533"/>
  <c r="D537"/>
  <c r="E537"/>
  <c r="F537"/>
  <c r="G537"/>
  <c r="H537"/>
  <c r="I537"/>
  <c r="J537"/>
  <c r="K537"/>
  <c r="L537"/>
  <c r="M537"/>
  <c r="N537"/>
  <c r="O537"/>
  <c r="P537"/>
  <c r="Q537"/>
  <c r="R537"/>
  <c r="R513"/>
  <c r="Q513"/>
  <c r="P513"/>
  <c r="O513"/>
  <c r="N513"/>
  <c r="M513"/>
  <c r="L513"/>
  <c r="K513"/>
  <c r="J513"/>
  <c r="I513"/>
  <c r="H513"/>
  <c r="G513"/>
  <c r="F513"/>
  <c r="E513"/>
  <c r="D513"/>
  <c r="R509"/>
  <c r="Q509"/>
  <c r="P509"/>
  <c r="O509"/>
  <c r="N509"/>
  <c r="M509"/>
  <c r="L509"/>
  <c r="K509"/>
  <c r="J509"/>
  <c r="I509"/>
  <c r="H509"/>
  <c r="G509"/>
  <c r="F509"/>
  <c r="E509"/>
  <c r="D509"/>
  <c r="R505"/>
  <c r="Q505"/>
  <c r="P505"/>
  <c r="O505"/>
  <c r="N505"/>
  <c r="M505"/>
  <c r="L505"/>
  <c r="K505"/>
  <c r="J505"/>
  <c r="I505"/>
  <c r="H505"/>
  <c r="G505"/>
  <c r="F505"/>
  <c r="E505"/>
  <c r="D505"/>
  <c r="R501"/>
  <c r="Q501"/>
  <c r="P501"/>
  <c r="O501"/>
  <c r="N501"/>
  <c r="M501"/>
  <c r="L501"/>
  <c r="K501"/>
  <c r="J501"/>
  <c r="I501"/>
  <c r="H501"/>
  <c r="G501"/>
  <c r="F501"/>
  <c r="E501"/>
  <c r="D501"/>
  <c r="R497"/>
  <c r="Q497"/>
  <c r="P497"/>
  <c r="O497"/>
  <c r="N497"/>
  <c r="M497"/>
  <c r="L497"/>
  <c r="K497"/>
  <c r="J497"/>
  <c r="I497"/>
  <c r="H497"/>
  <c r="G497"/>
  <c r="F497"/>
  <c r="E497"/>
  <c r="D497"/>
  <c r="R490"/>
  <c r="Q490"/>
  <c r="P490"/>
  <c r="O490"/>
  <c r="N490"/>
  <c r="M490"/>
  <c r="L490"/>
  <c r="K490"/>
  <c r="J490"/>
  <c r="I490"/>
  <c r="H490"/>
  <c r="G490"/>
  <c r="F490"/>
  <c r="E490"/>
  <c r="D490"/>
  <c r="R486"/>
  <c r="Q486"/>
  <c r="P486"/>
  <c r="O486"/>
  <c r="N486"/>
  <c r="M486"/>
  <c r="L486"/>
  <c r="K486"/>
  <c r="J486"/>
  <c r="I486"/>
  <c r="H486"/>
  <c r="G486"/>
  <c r="F486"/>
  <c r="E486"/>
  <c r="D486"/>
  <c r="R482"/>
  <c r="Q482"/>
  <c r="P482"/>
  <c r="O482"/>
  <c r="N482"/>
  <c r="M482"/>
  <c r="L482"/>
  <c r="K482"/>
  <c r="J482"/>
  <c r="I482"/>
  <c r="H482"/>
  <c r="G482"/>
  <c r="F482"/>
  <c r="E482"/>
  <c r="D482"/>
  <c r="R478"/>
  <c r="Q478"/>
  <c r="P478"/>
  <c r="O478"/>
  <c r="N478"/>
  <c r="M478"/>
  <c r="L478"/>
  <c r="K478"/>
  <c r="J478"/>
  <c r="I478"/>
  <c r="H478"/>
  <c r="G478"/>
  <c r="F478"/>
  <c r="E478"/>
  <c r="D478"/>
  <c r="R474"/>
  <c r="Q474"/>
  <c r="P474"/>
  <c r="O474"/>
  <c r="N474"/>
  <c r="M474"/>
  <c r="L474"/>
  <c r="K474"/>
  <c r="J474"/>
  <c r="I474"/>
  <c r="H474"/>
  <c r="G474"/>
  <c r="F474"/>
  <c r="E474"/>
  <c r="D474"/>
  <c r="R467"/>
  <c r="Q467"/>
  <c r="P467"/>
  <c r="O467"/>
  <c r="N467"/>
  <c r="M467"/>
  <c r="L467"/>
  <c r="K467"/>
  <c r="J467"/>
  <c r="I467"/>
  <c r="H467"/>
  <c r="G467"/>
  <c r="F467"/>
  <c r="E467"/>
  <c r="D467"/>
  <c r="R463"/>
  <c r="Q463"/>
  <c r="P463"/>
  <c r="O463"/>
  <c r="N463"/>
  <c r="M463"/>
  <c r="L463"/>
  <c r="K463"/>
  <c r="J463"/>
  <c r="I463"/>
  <c r="H463"/>
  <c r="G463"/>
  <c r="F463"/>
  <c r="E463"/>
  <c r="D463"/>
  <c r="R459"/>
  <c r="Q459"/>
  <c r="P459"/>
  <c r="O459"/>
  <c r="N459"/>
  <c r="M459"/>
  <c r="L459"/>
  <c r="K459"/>
  <c r="J459"/>
  <c r="I459"/>
  <c r="H459"/>
  <c r="G459"/>
  <c r="F459"/>
  <c r="E459"/>
  <c r="D459"/>
  <c r="R455"/>
  <c r="Q455"/>
  <c r="P455"/>
  <c r="O455"/>
  <c r="N455"/>
  <c r="M455"/>
  <c r="L455"/>
  <c r="K455"/>
  <c r="J455"/>
  <c r="I455"/>
  <c r="H455"/>
  <c r="G455"/>
  <c r="F455"/>
  <c r="E455"/>
  <c r="D455"/>
  <c r="R451"/>
  <c r="Q451"/>
  <c r="P451"/>
  <c r="O451"/>
  <c r="N451"/>
  <c r="M451"/>
  <c r="L451"/>
  <c r="K451"/>
  <c r="J451"/>
  <c r="I451"/>
  <c r="H451"/>
  <c r="G451"/>
  <c r="F451"/>
  <c r="E451"/>
  <c r="D451"/>
  <c r="R444"/>
  <c r="Q444"/>
  <c r="P444"/>
  <c r="O444"/>
  <c r="N444"/>
  <c r="M444"/>
  <c r="L444"/>
  <c r="K444"/>
  <c r="J444"/>
  <c r="I444"/>
  <c r="H444"/>
  <c r="G444"/>
  <c r="F444"/>
  <c r="E444"/>
  <c r="D444"/>
  <c r="R440"/>
  <c r="Q440"/>
  <c r="P440"/>
  <c r="O440"/>
  <c r="N440"/>
  <c r="M440"/>
  <c r="L440"/>
  <c r="K440"/>
  <c r="J440"/>
  <c r="I440"/>
  <c r="H440"/>
  <c r="G440"/>
  <c r="F440"/>
  <c r="E440"/>
  <c r="D440"/>
  <c r="R436"/>
  <c r="Q436"/>
  <c r="P436"/>
  <c r="O436"/>
  <c r="N436"/>
  <c r="M436"/>
  <c r="L436"/>
  <c r="K436"/>
  <c r="J436"/>
  <c r="I436"/>
  <c r="H436"/>
  <c r="G436"/>
  <c r="F436"/>
  <c r="E436"/>
  <c r="D436"/>
  <c r="R432"/>
  <c r="Q432"/>
  <c r="P432"/>
  <c r="O432"/>
  <c r="N432"/>
  <c r="M432"/>
  <c r="L432"/>
  <c r="K432"/>
  <c r="J432"/>
  <c r="I432"/>
  <c r="H432"/>
  <c r="G432"/>
  <c r="F432"/>
  <c r="E432"/>
  <c r="D432"/>
  <c r="R428"/>
  <c r="Q428"/>
  <c r="P428"/>
  <c r="O428"/>
  <c r="N428"/>
  <c r="M428"/>
  <c r="L428"/>
  <c r="K428"/>
  <c r="J428"/>
  <c r="I428"/>
  <c r="H428"/>
  <c r="G428"/>
  <c r="F428"/>
  <c r="E428"/>
  <c r="D428"/>
  <c r="R421"/>
  <c r="Q421"/>
  <c r="P421"/>
  <c r="O421"/>
  <c r="N421"/>
  <c r="M421"/>
  <c r="L421"/>
  <c r="K421"/>
  <c r="J421"/>
  <c r="I421"/>
  <c r="H421"/>
  <c r="G421"/>
  <c r="F421"/>
  <c r="E421"/>
  <c r="D421"/>
  <c r="R417"/>
  <c r="Q417"/>
  <c r="P417"/>
  <c r="O417"/>
  <c r="N417"/>
  <c r="M417"/>
  <c r="L417"/>
  <c r="K417"/>
  <c r="J417"/>
  <c r="I417"/>
  <c r="H417"/>
  <c r="G417"/>
  <c r="F417"/>
  <c r="E417"/>
  <c r="D417"/>
  <c r="R413"/>
  <c r="Q413"/>
  <c r="P413"/>
  <c r="O413"/>
  <c r="N413"/>
  <c r="M413"/>
  <c r="L413"/>
  <c r="K413"/>
  <c r="J413"/>
  <c r="I413"/>
  <c r="H413"/>
  <c r="G413"/>
  <c r="F413"/>
  <c r="E413"/>
  <c r="D413"/>
  <c r="R409"/>
  <c r="Q409"/>
  <c r="P409"/>
  <c r="O409"/>
  <c r="N409"/>
  <c r="M409"/>
  <c r="L409"/>
  <c r="K409"/>
  <c r="J409"/>
  <c r="I409"/>
  <c r="H409"/>
  <c r="G409"/>
  <c r="F409"/>
  <c r="E409"/>
  <c r="D409"/>
  <c r="R405"/>
  <c r="Q405"/>
  <c r="P405"/>
  <c r="O405"/>
  <c r="N405"/>
  <c r="M405"/>
  <c r="L405"/>
  <c r="K405"/>
  <c r="J405"/>
  <c r="I405"/>
  <c r="H405"/>
  <c r="G405"/>
  <c r="F405"/>
  <c r="E405"/>
  <c r="D405"/>
  <c r="R398"/>
  <c r="Q398"/>
  <c r="P398"/>
  <c r="O398"/>
  <c r="N398"/>
  <c r="M398"/>
  <c r="L398"/>
  <c r="K398"/>
  <c r="J398"/>
  <c r="I398"/>
  <c r="H398"/>
  <c r="G398"/>
  <c r="F398"/>
  <c r="E398"/>
  <c r="D398"/>
  <c r="R394"/>
  <c r="Q394"/>
  <c r="P394"/>
  <c r="O394"/>
  <c r="N394"/>
  <c r="M394"/>
  <c r="L394"/>
  <c r="K394"/>
  <c r="J394"/>
  <c r="I394"/>
  <c r="H394"/>
  <c r="G394"/>
  <c r="F394"/>
  <c r="E394"/>
  <c r="D394"/>
  <c r="R390"/>
  <c r="Q390"/>
  <c r="P390"/>
  <c r="O390"/>
  <c r="N390"/>
  <c r="M390"/>
  <c r="L390"/>
  <c r="K390"/>
  <c r="J390"/>
  <c r="I390"/>
  <c r="H390"/>
  <c r="G390"/>
  <c r="F390"/>
  <c r="E390"/>
  <c r="D390"/>
  <c r="R386"/>
  <c r="Q386"/>
  <c r="P386"/>
  <c r="O386"/>
  <c r="N386"/>
  <c r="M386"/>
  <c r="L386"/>
  <c r="K386"/>
  <c r="J386"/>
  <c r="I386"/>
  <c r="H386"/>
  <c r="G386"/>
  <c r="F386"/>
  <c r="E386"/>
  <c r="D386"/>
  <c r="R382"/>
  <c r="Q382"/>
  <c r="P382"/>
  <c r="O382"/>
  <c r="N382"/>
  <c r="M382"/>
  <c r="L382"/>
  <c r="K382"/>
  <c r="J382"/>
  <c r="I382"/>
  <c r="H382"/>
  <c r="G382"/>
  <c r="F382"/>
  <c r="E382"/>
  <c r="D382"/>
  <c r="R375"/>
  <c r="Q375"/>
  <c r="P375"/>
  <c r="O375"/>
  <c r="N375"/>
  <c r="M375"/>
  <c r="L375"/>
  <c r="K375"/>
  <c r="J375"/>
  <c r="I375"/>
  <c r="H375"/>
  <c r="G375"/>
  <c r="F375"/>
  <c r="E375"/>
  <c r="D375"/>
  <c r="R371"/>
  <c r="Q371"/>
  <c r="P371"/>
  <c r="O371"/>
  <c r="N371"/>
  <c r="M371"/>
  <c r="L371"/>
  <c r="K371"/>
  <c r="J371"/>
  <c r="I371"/>
  <c r="H371"/>
  <c r="G371"/>
  <c r="F371"/>
  <c r="E371"/>
  <c r="D371"/>
  <c r="R367"/>
  <c r="Q367"/>
  <c r="P367"/>
  <c r="O367"/>
  <c r="N367"/>
  <c r="M367"/>
  <c r="L367"/>
  <c r="K367"/>
  <c r="J367"/>
  <c r="I367"/>
  <c r="H367"/>
  <c r="G367"/>
  <c r="F367"/>
  <c r="E367"/>
  <c r="D367"/>
  <c r="R363"/>
  <c r="Q363"/>
  <c r="P363"/>
  <c r="O363"/>
  <c r="N363"/>
  <c r="M363"/>
  <c r="L363"/>
  <c r="K363"/>
  <c r="J363"/>
  <c r="I363"/>
  <c r="H363"/>
  <c r="G363"/>
  <c r="F363"/>
  <c r="E363"/>
  <c r="D363"/>
  <c r="R359"/>
  <c r="Q359"/>
  <c r="P359"/>
  <c r="O359"/>
  <c r="N359"/>
  <c r="M359"/>
  <c r="L359"/>
  <c r="K359"/>
  <c r="J359"/>
  <c r="I359"/>
  <c r="H359"/>
  <c r="G359"/>
  <c r="F359"/>
  <c r="E359"/>
  <c r="D359"/>
  <c r="R351"/>
  <c r="Q351"/>
  <c r="P351"/>
  <c r="O351"/>
  <c r="N351"/>
  <c r="M351"/>
  <c r="L351"/>
  <c r="K351"/>
  <c r="J351"/>
  <c r="I351"/>
  <c r="H351"/>
  <c r="G351"/>
  <c r="F351"/>
  <c r="E351"/>
  <c r="D351"/>
  <c r="R347"/>
  <c r="Q347"/>
  <c r="P347"/>
  <c r="O347"/>
  <c r="N347"/>
  <c r="M347"/>
  <c r="L347"/>
  <c r="K347"/>
  <c r="J347"/>
  <c r="I347"/>
  <c r="H347"/>
  <c r="G347"/>
  <c r="F347"/>
  <c r="E347"/>
  <c r="D347"/>
  <c r="R343"/>
  <c r="Q343"/>
  <c r="P343"/>
  <c r="O343"/>
  <c r="N343"/>
  <c r="M343"/>
  <c r="L343"/>
  <c r="K343"/>
  <c r="J343"/>
  <c r="I343"/>
  <c r="H343"/>
  <c r="G343"/>
  <c r="F343"/>
  <c r="E343"/>
  <c r="D343"/>
  <c r="R339"/>
  <c r="Q339"/>
  <c r="P339"/>
  <c r="O339"/>
  <c r="N339"/>
  <c r="M339"/>
  <c r="L339"/>
  <c r="K339"/>
  <c r="J339"/>
  <c r="I339"/>
  <c r="H339"/>
  <c r="G339"/>
  <c r="F339"/>
  <c r="E339"/>
  <c r="D339"/>
  <c r="R335"/>
  <c r="Q335"/>
  <c r="P335"/>
  <c r="O335"/>
  <c r="N335"/>
  <c r="M335"/>
  <c r="L335"/>
  <c r="K335"/>
  <c r="J335"/>
  <c r="I335"/>
  <c r="H335"/>
  <c r="G335"/>
  <c r="F335"/>
  <c r="E335"/>
  <c r="D335"/>
  <c r="R328"/>
  <c r="Q328"/>
  <c r="P328"/>
  <c r="O328"/>
  <c r="N328"/>
  <c r="M328"/>
  <c r="L328"/>
  <c r="K328"/>
  <c r="J328"/>
  <c r="I328"/>
  <c r="H328"/>
  <c r="G328"/>
  <c r="F328"/>
  <c r="E328"/>
  <c r="D328"/>
  <c r="R324"/>
  <c r="Q324"/>
  <c r="P324"/>
  <c r="O324"/>
  <c r="N324"/>
  <c r="M324"/>
  <c r="L324"/>
  <c r="K324"/>
  <c r="J324"/>
  <c r="I324"/>
  <c r="H324"/>
  <c r="G324"/>
  <c r="F324"/>
  <c r="E324"/>
  <c r="D324"/>
  <c r="R320"/>
  <c r="Q320"/>
  <c r="P320"/>
  <c r="O320"/>
  <c r="N320"/>
  <c r="M320"/>
  <c r="L320"/>
  <c r="K320"/>
  <c r="J320"/>
  <c r="I320"/>
  <c r="H320"/>
  <c r="G320"/>
  <c r="F320"/>
  <c r="E320"/>
  <c r="D320"/>
  <c r="R316"/>
  <c r="Q316"/>
  <c r="P316"/>
  <c r="O316"/>
  <c r="N316"/>
  <c r="M316"/>
  <c r="L316"/>
  <c r="K316"/>
  <c r="J316"/>
  <c r="I316"/>
  <c r="H316"/>
  <c r="G316"/>
  <c r="F316"/>
  <c r="E316"/>
  <c r="D316"/>
  <c r="R312"/>
  <c r="Q312"/>
  <c r="P312"/>
  <c r="O312"/>
  <c r="N312"/>
  <c r="M312"/>
  <c r="L312"/>
  <c r="K312"/>
  <c r="J312"/>
  <c r="I312"/>
  <c r="H312"/>
  <c r="G312"/>
  <c r="F312"/>
  <c r="E312"/>
  <c r="D312"/>
  <c r="R305"/>
  <c r="Q305"/>
  <c r="P305"/>
  <c r="O305"/>
  <c r="N305"/>
  <c r="M305"/>
  <c r="L305"/>
  <c r="K305"/>
  <c r="J305"/>
  <c r="I305"/>
  <c r="H305"/>
  <c r="G305"/>
  <c r="F305"/>
  <c r="E305"/>
  <c r="D305"/>
  <c r="R301"/>
  <c r="Q301"/>
  <c r="P301"/>
  <c r="O301"/>
  <c r="N301"/>
  <c r="M301"/>
  <c r="L301"/>
  <c r="K301"/>
  <c r="J301"/>
  <c r="I301"/>
  <c r="H301"/>
  <c r="G301"/>
  <c r="F301"/>
  <c r="E301"/>
  <c r="D301"/>
  <c r="R297"/>
  <c r="Q297"/>
  <c r="P297"/>
  <c r="O297"/>
  <c r="N297"/>
  <c r="M297"/>
  <c r="L297"/>
  <c r="K297"/>
  <c r="J297"/>
  <c r="I297"/>
  <c r="H297"/>
  <c r="G297"/>
  <c r="F297"/>
  <c r="E297"/>
  <c r="D297"/>
  <c r="R293"/>
  <c r="Q293"/>
  <c r="P293"/>
  <c r="O293"/>
  <c r="N293"/>
  <c r="M293"/>
  <c r="L293"/>
  <c r="K293"/>
  <c r="J293"/>
  <c r="I293"/>
  <c r="H293"/>
  <c r="G293"/>
  <c r="F293"/>
  <c r="E293"/>
  <c r="D293"/>
  <c r="R289"/>
  <c r="Q289"/>
  <c r="P289"/>
  <c r="O289"/>
  <c r="N289"/>
  <c r="M289"/>
  <c r="L289"/>
  <c r="K289"/>
  <c r="J289"/>
  <c r="I289"/>
  <c r="H289"/>
  <c r="G289"/>
  <c r="F289"/>
  <c r="E289"/>
  <c r="D289"/>
  <c r="R282"/>
  <c r="Q282"/>
  <c r="P282"/>
  <c r="O282"/>
  <c r="N282"/>
  <c r="M282"/>
  <c r="L282"/>
  <c r="K282"/>
  <c r="J282"/>
  <c r="I282"/>
  <c r="H282"/>
  <c r="G282"/>
  <c r="F282"/>
  <c r="E282"/>
  <c r="D282"/>
  <c r="R278"/>
  <c r="Q278"/>
  <c r="P278"/>
  <c r="O278"/>
  <c r="N278"/>
  <c r="M278"/>
  <c r="L278"/>
  <c r="K278"/>
  <c r="J278"/>
  <c r="I278"/>
  <c r="H278"/>
  <c r="G278"/>
  <c r="F278"/>
  <c r="E278"/>
  <c r="D278"/>
  <c r="R274"/>
  <c r="Q274"/>
  <c r="P274"/>
  <c r="O274"/>
  <c r="N274"/>
  <c r="M274"/>
  <c r="L274"/>
  <c r="K274"/>
  <c r="J274"/>
  <c r="I274"/>
  <c r="H274"/>
  <c r="G274"/>
  <c r="F274"/>
  <c r="E274"/>
  <c r="D274"/>
  <c r="R270"/>
  <c r="Q270"/>
  <c r="P270"/>
  <c r="O270"/>
  <c r="N270"/>
  <c r="M270"/>
  <c r="L270"/>
  <c r="K270"/>
  <c r="J270"/>
  <c r="I270"/>
  <c r="H270"/>
  <c r="G270"/>
  <c r="F270"/>
  <c r="E270"/>
  <c r="D270"/>
  <c r="R266"/>
  <c r="Q266"/>
  <c r="P266"/>
  <c r="O266"/>
  <c r="N266"/>
  <c r="M266"/>
  <c r="L266"/>
  <c r="K266"/>
  <c r="J266"/>
  <c r="I266"/>
  <c r="H266"/>
  <c r="G266"/>
  <c r="F266"/>
  <c r="E266"/>
  <c r="D266"/>
  <c r="R259"/>
  <c r="Q259"/>
  <c r="P259"/>
  <c r="O259"/>
  <c r="N259"/>
  <c r="M259"/>
  <c r="L259"/>
  <c r="K259"/>
  <c r="J259"/>
  <c r="I259"/>
  <c r="H259"/>
  <c r="G259"/>
  <c r="F259"/>
  <c r="E259"/>
  <c r="D259"/>
  <c r="R255"/>
  <c r="Q255"/>
  <c r="P255"/>
  <c r="O255"/>
  <c r="N255"/>
  <c r="M255"/>
  <c r="L255"/>
  <c r="K255"/>
  <c r="J255"/>
  <c r="I255"/>
  <c r="H255"/>
  <c r="G255"/>
  <c r="F255"/>
  <c r="E255"/>
  <c r="D255"/>
  <c r="R251"/>
  <c r="Q251"/>
  <c r="P251"/>
  <c r="O251"/>
  <c r="N251"/>
  <c r="M251"/>
  <c r="L251"/>
  <c r="K251"/>
  <c r="J251"/>
  <c r="I251"/>
  <c r="H251"/>
  <c r="G251"/>
  <c r="F251"/>
  <c r="E251"/>
  <c r="D251"/>
  <c r="R247"/>
  <c r="Q247"/>
  <c r="P247"/>
  <c r="O247"/>
  <c r="N247"/>
  <c r="M247"/>
  <c r="L247"/>
  <c r="K247"/>
  <c r="J247"/>
  <c r="I247"/>
  <c r="H247"/>
  <c r="G247"/>
  <c r="F247"/>
  <c r="E247"/>
  <c r="D247"/>
  <c r="R243"/>
  <c r="Q243"/>
  <c r="P243"/>
  <c r="O243"/>
  <c r="N243"/>
  <c r="M243"/>
  <c r="L243"/>
  <c r="K243"/>
  <c r="J243"/>
  <c r="I243"/>
  <c r="H243"/>
  <c r="G243"/>
  <c r="F243"/>
  <c r="E243"/>
  <c r="D243"/>
  <c r="R235"/>
  <c r="Q235"/>
  <c r="P235"/>
  <c r="O235"/>
  <c r="N235"/>
  <c r="M235"/>
  <c r="L235"/>
  <c r="K235"/>
  <c r="J235"/>
  <c r="I235"/>
  <c r="H235"/>
  <c r="G235"/>
  <c r="F235"/>
  <c r="E235"/>
  <c r="D235"/>
  <c r="R231"/>
  <c r="Q231"/>
  <c r="P231"/>
  <c r="O231"/>
  <c r="N231"/>
  <c r="M231"/>
  <c r="L231"/>
  <c r="K231"/>
  <c r="J231"/>
  <c r="I231"/>
  <c r="H231"/>
  <c r="G231"/>
  <c r="F231"/>
  <c r="E231"/>
  <c r="D231"/>
  <c r="R227"/>
  <c r="Q227"/>
  <c r="P227"/>
  <c r="O227"/>
  <c r="N227"/>
  <c r="M227"/>
  <c r="L227"/>
  <c r="K227"/>
  <c r="J227"/>
  <c r="I227"/>
  <c r="H227"/>
  <c r="G227"/>
  <c r="F227"/>
  <c r="E227"/>
  <c r="D227"/>
  <c r="R223"/>
  <c r="Q223"/>
  <c r="P223"/>
  <c r="O223"/>
  <c r="N223"/>
  <c r="M223"/>
  <c r="L223"/>
  <c r="K223"/>
  <c r="J223"/>
  <c r="I223"/>
  <c r="H223"/>
  <c r="G223"/>
  <c r="F223"/>
  <c r="E223"/>
  <c r="D223"/>
  <c r="R219"/>
  <c r="Q219"/>
  <c r="P219"/>
  <c r="O219"/>
  <c r="N219"/>
  <c r="M219"/>
  <c r="L219"/>
  <c r="K219"/>
  <c r="J219"/>
  <c r="I219"/>
  <c r="H219"/>
  <c r="G219"/>
  <c r="F219"/>
  <c r="E219"/>
  <c r="D219"/>
  <c r="R212"/>
  <c r="Q212"/>
  <c r="P212"/>
  <c r="O212"/>
  <c r="N212"/>
  <c r="M212"/>
  <c r="L212"/>
  <c r="K212"/>
  <c r="J212"/>
  <c r="I212"/>
  <c r="H212"/>
  <c r="G212"/>
  <c r="F212"/>
  <c r="E212"/>
  <c r="D212"/>
  <c r="R208"/>
  <c r="Q208"/>
  <c r="P208"/>
  <c r="O208"/>
  <c r="N208"/>
  <c r="M208"/>
  <c r="L208"/>
  <c r="K208"/>
  <c r="J208"/>
  <c r="I208"/>
  <c r="H208"/>
  <c r="G208"/>
  <c r="F208"/>
  <c r="E208"/>
  <c r="D208"/>
  <c r="R204"/>
  <c r="Q204"/>
  <c r="P204"/>
  <c r="O204"/>
  <c r="N204"/>
  <c r="M204"/>
  <c r="L204"/>
  <c r="K204"/>
  <c r="J204"/>
  <c r="I204"/>
  <c r="H204"/>
  <c r="G204"/>
  <c r="F204"/>
  <c r="E204"/>
  <c r="D204"/>
  <c r="R200"/>
  <c r="Q200"/>
  <c r="P200"/>
  <c r="O200"/>
  <c r="N200"/>
  <c r="M200"/>
  <c r="L200"/>
  <c r="K200"/>
  <c r="J200"/>
  <c r="I200"/>
  <c r="H200"/>
  <c r="G200"/>
  <c r="F200"/>
  <c r="E200"/>
  <c r="D200"/>
  <c r="R196"/>
  <c r="Q196"/>
  <c r="P196"/>
  <c r="O196"/>
  <c r="N196"/>
  <c r="M196"/>
  <c r="L196"/>
  <c r="K196"/>
  <c r="J196"/>
  <c r="I196"/>
  <c r="H196"/>
  <c r="G196"/>
  <c r="F196"/>
  <c r="E196"/>
  <c r="D196"/>
  <c r="R189"/>
  <c r="Q189"/>
  <c r="P189"/>
  <c r="O189"/>
  <c r="N189"/>
  <c r="M189"/>
  <c r="L189"/>
  <c r="K189"/>
  <c r="J189"/>
  <c r="I189"/>
  <c r="H189"/>
  <c r="G189"/>
  <c r="F189"/>
  <c r="E189"/>
  <c r="D189"/>
  <c r="R185"/>
  <c r="Q185"/>
  <c r="P185"/>
  <c r="O185"/>
  <c r="N185"/>
  <c r="M185"/>
  <c r="L185"/>
  <c r="K185"/>
  <c r="J185"/>
  <c r="I185"/>
  <c r="H185"/>
  <c r="G185"/>
  <c r="F185"/>
  <c r="E185"/>
  <c r="D185"/>
  <c r="R181"/>
  <c r="Q181"/>
  <c r="P181"/>
  <c r="O181"/>
  <c r="N181"/>
  <c r="M181"/>
  <c r="L181"/>
  <c r="K181"/>
  <c r="J181"/>
  <c r="I181"/>
  <c r="H181"/>
  <c r="G181"/>
  <c r="F181"/>
  <c r="E181"/>
  <c r="D181"/>
  <c r="R177"/>
  <c r="Q177"/>
  <c r="P177"/>
  <c r="O177"/>
  <c r="N177"/>
  <c r="M177"/>
  <c r="L177"/>
  <c r="K177"/>
  <c r="J177"/>
  <c r="I177"/>
  <c r="H177"/>
  <c r="G177"/>
  <c r="F177"/>
  <c r="E177"/>
  <c r="D177"/>
  <c r="R173"/>
  <c r="Q173"/>
  <c r="P173"/>
  <c r="O173"/>
  <c r="N173"/>
  <c r="M173"/>
  <c r="L173"/>
  <c r="K173"/>
  <c r="J173"/>
  <c r="I173"/>
  <c r="H173"/>
  <c r="G173"/>
  <c r="F173"/>
  <c r="E173"/>
  <c r="D173"/>
  <c r="R166"/>
  <c r="Q166"/>
  <c r="P166"/>
  <c r="O166"/>
  <c r="N166"/>
  <c r="M166"/>
  <c r="L166"/>
  <c r="K166"/>
  <c r="J166"/>
  <c r="I166"/>
  <c r="H166"/>
  <c r="G166"/>
  <c r="F166"/>
  <c r="E166"/>
  <c r="D166"/>
  <c r="R162"/>
  <c r="Q162"/>
  <c r="P162"/>
  <c r="O162"/>
  <c r="N162"/>
  <c r="M162"/>
  <c r="L162"/>
  <c r="K162"/>
  <c r="J162"/>
  <c r="I162"/>
  <c r="H162"/>
  <c r="G162"/>
  <c r="F162"/>
  <c r="E162"/>
  <c r="D162"/>
  <c r="K33" i="14" s="1"/>
  <c r="R158" i="86"/>
  <c r="Q158"/>
  <c r="P158"/>
  <c r="O158"/>
  <c r="N158"/>
  <c r="M158"/>
  <c r="L158"/>
  <c r="K158"/>
  <c r="J158"/>
  <c r="I158"/>
  <c r="H158"/>
  <c r="G158"/>
  <c r="F158"/>
  <c r="E158"/>
  <c r="D158"/>
  <c r="K29" i="14" s="1"/>
  <c r="R154" i="86"/>
  <c r="Q154"/>
  <c r="P154"/>
  <c r="O154"/>
  <c r="N154"/>
  <c r="M154"/>
  <c r="L154"/>
  <c r="K154"/>
  <c r="J154"/>
  <c r="I154"/>
  <c r="H154"/>
  <c r="G154"/>
  <c r="F154"/>
  <c r="E154"/>
  <c r="D154"/>
  <c r="K25" i="14" s="1"/>
  <c r="R150" i="86"/>
  <c r="Q150"/>
  <c r="P150"/>
  <c r="O150"/>
  <c r="N150"/>
  <c r="M150"/>
  <c r="L150"/>
  <c r="K150"/>
  <c r="J150"/>
  <c r="I150"/>
  <c r="H150"/>
  <c r="G150"/>
  <c r="F150"/>
  <c r="E150"/>
  <c r="D150"/>
  <c r="K21" i="14" s="1"/>
  <c r="R143" i="86"/>
  <c r="Q143"/>
  <c r="P143"/>
  <c r="O143"/>
  <c r="N143"/>
  <c r="M143"/>
  <c r="L143"/>
  <c r="K143"/>
  <c r="J143"/>
  <c r="I143"/>
  <c r="H143"/>
  <c r="G143"/>
  <c r="F143"/>
  <c r="E143"/>
  <c r="D143"/>
  <c r="R139"/>
  <c r="Q139"/>
  <c r="P139"/>
  <c r="O139"/>
  <c r="N139"/>
  <c r="M139"/>
  <c r="L139"/>
  <c r="K139"/>
  <c r="J139"/>
  <c r="I139"/>
  <c r="H139"/>
  <c r="G139"/>
  <c r="F139"/>
  <c r="E139"/>
  <c r="D139"/>
  <c r="R135"/>
  <c r="Q135"/>
  <c r="P135"/>
  <c r="O135"/>
  <c r="N135"/>
  <c r="M135"/>
  <c r="L135"/>
  <c r="K135"/>
  <c r="J135"/>
  <c r="I135"/>
  <c r="H135"/>
  <c r="G135"/>
  <c r="F135"/>
  <c r="E135"/>
  <c r="D135"/>
  <c r="R131"/>
  <c r="Q131"/>
  <c r="P131"/>
  <c r="O131"/>
  <c r="N131"/>
  <c r="M131"/>
  <c r="L131"/>
  <c r="K131"/>
  <c r="J131"/>
  <c r="I131"/>
  <c r="H131"/>
  <c r="G131"/>
  <c r="F131"/>
  <c r="E131"/>
  <c r="D131"/>
  <c r="R127"/>
  <c r="Q127"/>
  <c r="P127"/>
  <c r="O127"/>
  <c r="N127"/>
  <c r="M127"/>
  <c r="L127"/>
  <c r="K127"/>
  <c r="J127"/>
  <c r="I127"/>
  <c r="H127"/>
  <c r="G127"/>
  <c r="F127"/>
  <c r="E127"/>
  <c r="D127"/>
  <c r="R119"/>
  <c r="Q119"/>
  <c r="P119"/>
  <c r="O119"/>
  <c r="N119"/>
  <c r="M119"/>
  <c r="L119"/>
  <c r="K119"/>
  <c r="J119"/>
  <c r="I119"/>
  <c r="H119"/>
  <c r="G119"/>
  <c r="F119"/>
  <c r="E119"/>
  <c r="D119"/>
  <c r="R115"/>
  <c r="Q115"/>
  <c r="P115"/>
  <c r="O115"/>
  <c r="N115"/>
  <c r="M115"/>
  <c r="L115"/>
  <c r="K115"/>
  <c r="J115"/>
  <c r="I115"/>
  <c r="H115"/>
  <c r="G115"/>
  <c r="F115"/>
  <c r="E115"/>
  <c r="D115"/>
  <c r="R111"/>
  <c r="Q111"/>
  <c r="P111"/>
  <c r="O111"/>
  <c r="N111"/>
  <c r="M111"/>
  <c r="L111"/>
  <c r="K111"/>
  <c r="J111"/>
  <c r="I111"/>
  <c r="H111"/>
  <c r="G111"/>
  <c r="F111"/>
  <c r="E111"/>
  <c r="D111"/>
  <c r="R107"/>
  <c r="Q107"/>
  <c r="P107"/>
  <c r="O107"/>
  <c r="N107"/>
  <c r="M107"/>
  <c r="L107"/>
  <c r="K107"/>
  <c r="J107"/>
  <c r="I107"/>
  <c r="H107"/>
  <c r="G107"/>
  <c r="F107"/>
  <c r="E107"/>
  <c r="D107"/>
  <c r="R103"/>
  <c r="Q103"/>
  <c r="P103"/>
  <c r="O103"/>
  <c r="N103"/>
  <c r="M103"/>
  <c r="L103"/>
  <c r="K103"/>
  <c r="J103"/>
  <c r="I103"/>
  <c r="H103"/>
  <c r="G103"/>
  <c r="F103"/>
  <c r="E103"/>
  <c r="D103"/>
  <c r="R96"/>
  <c r="Q96"/>
  <c r="P96"/>
  <c r="O96"/>
  <c r="N96"/>
  <c r="M96"/>
  <c r="L96"/>
  <c r="K96"/>
  <c r="J96"/>
  <c r="I96"/>
  <c r="H96"/>
  <c r="G96"/>
  <c r="F96"/>
  <c r="E96"/>
  <c r="D96"/>
  <c r="R92"/>
  <c r="Q92"/>
  <c r="P92"/>
  <c r="O92"/>
  <c r="N92"/>
  <c r="M92"/>
  <c r="L92"/>
  <c r="K92"/>
  <c r="J92"/>
  <c r="I92"/>
  <c r="H92"/>
  <c r="G92"/>
  <c r="F92"/>
  <c r="E92"/>
  <c r="D92"/>
  <c r="R88"/>
  <c r="Q88"/>
  <c r="P88"/>
  <c r="O88"/>
  <c r="N88"/>
  <c r="M88"/>
  <c r="L88"/>
  <c r="K88"/>
  <c r="J88"/>
  <c r="I88"/>
  <c r="H88"/>
  <c r="G88"/>
  <c r="F88"/>
  <c r="E88"/>
  <c r="D88"/>
  <c r="R84"/>
  <c r="Q84"/>
  <c r="P84"/>
  <c r="O84"/>
  <c r="N84"/>
  <c r="M84"/>
  <c r="L84"/>
  <c r="K84"/>
  <c r="J84"/>
  <c r="I84"/>
  <c r="H84"/>
  <c r="G84"/>
  <c r="F84"/>
  <c r="E84"/>
  <c r="D84"/>
  <c r="R80"/>
  <c r="Q80"/>
  <c r="P80"/>
  <c r="O80"/>
  <c r="N80"/>
  <c r="M80"/>
  <c r="L80"/>
  <c r="K80"/>
  <c r="J80"/>
  <c r="I80"/>
  <c r="H80"/>
  <c r="G80"/>
  <c r="F80"/>
  <c r="E80"/>
  <c r="D80"/>
  <c r="R73"/>
  <c r="Q73"/>
  <c r="P73"/>
  <c r="O73"/>
  <c r="N73"/>
  <c r="M73"/>
  <c r="L73"/>
  <c r="K73"/>
  <c r="J73"/>
  <c r="I73"/>
  <c r="H73"/>
  <c r="G73"/>
  <c r="F73"/>
  <c r="E73"/>
  <c r="D73"/>
  <c r="R69"/>
  <c r="Q69"/>
  <c r="P69"/>
  <c r="O69"/>
  <c r="N69"/>
  <c r="M69"/>
  <c r="L69"/>
  <c r="K69"/>
  <c r="J69"/>
  <c r="I69"/>
  <c r="H69"/>
  <c r="G69"/>
  <c r="F69"/>
  <c r="E69"/>
  <c r="D69"/>
  <c r="R65"/>
  <c r="Q65"/>
  <c r="P65"/>
  <c r="O65"/>
  <c r="N65"/>
  <c r="M65"/>
  <c r="L65"/>
  <c r="K65"/>
  <c r="J65"/>
  <c r="I65"/>
  <c r="H65"/>
  <c r="G65"/>
  <c r="F65"/>
  <c r="E65"/>
  <c r="D65"/>
  <c r="R61"/>
  <c r="Q61"/>
  <c r="P61"/>
  <c r="O61"/>
  <c r="N61"/>
  <c r="M61"/>
  <c r="L61"/>
  <c r="K61"/>
  <c r="J61"/>
  <c r="I61"/>
  <c r="H61"/>
  <c r="G61"/>
  <c r="F61"/>
  <c r="E61"/>
  <c r="D61"/>
  <c r="R57"/>
  <c r="Q57"/>
  <c r="P57"/>
  <c r="O57"/>
  <c r="N57"/>
  <c r="M57"/>
  <c r="L57"/>
  <c r="K57"/>
  <c r="J57"/>
  <c r="I57"/>
  <c r="H57"/>
  <c r="G57"/>
  <c r="F57"/>
  <c r="E57"/>
  <c r="D57"/>
  <c r="R50"/>
  <c r="Q50"/>
  <c r="P50"/>
  <c r="O50"/>
  <c r="N50"/>
  <c r="M50"/>
  <c r="L50"/>
  <c r="K50"/>
  <c r="J50"/>
  <c r="I50"/>
  <c r="H50"/>
  <c r="G50"/>
  <c r="F50"/>
  <c r="E50"/>
  <c r="D50"/>
  <c r="R46"/>
  <c r="Q46"/>
  <c r="P46"/>
  <c r="O46"/>
  <c r="N46"/>
  <c r="M46"/>
  <c r="L46"/>
  <c r="K46"/>
  <c r="J46"/>
  <c r="I46"/>
  <c r="H46"/>
  <c r="G46"/>
  <c r="F46"/>
  <c r="E46"/>
  <c r="D46"/>
  <c r="R42"/>
  <c r="Q42"/>
  <c r="P42"/>
  <c r="O42"/>
  <c r="N42"/>
  <c r="M42"/>
  <c r="L42"/>
  <c r="K42"/>
  <c r="J42"/>
  <c r="I42"/>
  <c r="H42"/>
  <c r="G42"/>
  <c r="F42"/>
  <c r="E42"/>
  <c r="D42"/>
  <c r="R38"/>
  <c r="Q38"/>
  <c r="P38"/>
  <c r="O38"/>
  <c r="N38"/>
  <c r="M38"/>
  <c r="L38"/>
  <c r="K38"/>
  <c r="J38"/>
  <c r="I38"/>
  <c r="H38"/>
  <c r="G38"/>
  <c r="F38"/>
  <c r="E38"/>
  <c r="D38"/>
  <c r="R34"/>
  <c r="Q34"/>
  <c r="P34"/>
  <c r="O34"/>
  <c r="N34"/>
  <c r="M34"/>
  <c r="L34"/>
  <c r="K34"/>
  <c r="J34"/>
  <c r="I34"/>
  <c r="H34"/>
  <c r="G34"/>
  <c r="F34"/>
  <c r="E34"/>
  <c r="D34"/>
  <c r="R27"/>
  <c r="Q27"/>
  <c r="P27"/>
  <c r="O27"/>
  <c r="N27"/>
  <c r="M27"/>
  <c r="L27"/>
  <c r="K27"/>
  <c r="J27"/>
  <c r="I27"/>
  <c r="H27"/>
  <c r="G27"/>
  <c r="F27"/>
  <c r="E27"/>
  <c r="D27"/>
  <c r="R23"/>
  <c r="Q23"/>
  <c r="P23"/>
  <c r="O23"/>
  <c r="N23"/>
  <c r="M23"/>
  <c r="L23"/>
  <c r="K23"/>
  <c r="J23"/>
  <c r="I23"/>
  <c r="H23"/>
  <c r="G23"/>
  <c r="F23"/>
  <c r="E23"/>
  <c r="D23"/>
  <c r="R19"/>
  <c r="Q19"/>
  <c r="P19"/>
  <c r="O19"/>
  <c r="N19"/>
  <c r="M19"/>
  <c r="L19"/>
  <c r="K19"/>
  <c r="J19"/>
  <c r="I19"/>
  <c r="H19"/>
  <c r="G19"/>
  <c r="F19"/>
  <c r="E19"/>
  <c r="D19"/>
  <c r="R15"/>
  <c r="Q15"/>
  <c r="P15"/>
  <c r="O15"/>
  <c r="N15"/>
  <c r="M15"/>
  <c r="L15"/>
  <c r="K15"/>
  <c r="J15"/>
  <c r="I15"/>
  <c r="H15"/>
  <c r="G15"/>
  <c r="F15"/>
  <c r="E15"/>
  <c r="D15"/>
  <c r="R11"/>
  <c r="Q11"/>
  <c r="P11"/>
  <c r="O11"/>
  <c r="N11"/>
  <c r="M11"/>
  <c r="L11"/>
  <c r="K11"/>
  <c r="J11"/>
  <c r="I11"/>
  <c r="H11"/>
  <c r="G11"/>
  <c r="F11"/>
  <c r="E11"/>
  <c r="D11"/>
  <c r="C2"/>
  <c r="C1"/>
  <c r="B32" i="11" l="1"/>
  <c r="D588" i="86"/>
  <c r="P538"/>
  <c r="L538"/>
  <c r="D538"/>
  <c r="G588"/>
  <c r="K588"/>
  <c r="H588"/>
  <c r="L588"/>
  <c r="P588"/>
  <c r="H538"/>
  <c r="N538"/>
  <c r="F538"/>
  <c r="J561"/>
  <c r="R561"/>
  <c r="I588"/>
  <c r="Q588"/>
  <c r="G561"/>
  <c r="K561"/>
  <c r="O561"/>
  <c r="D561"/>
  <c r="H561"/>
  <c r="L561"/>
  <c r="P561"/>
  <c r="R538"/>
  <c r="J538"/>
  <c r="O588"/>
  <c r="F561"/>
  <c r="N561"/>
  <c r="E588"/>
  <c r="M588"/>
  <c r="Q538"/>
  <c r="M538"/>
  <c r="I538"/>
  <c r="E538"/>
  <c r="O538"/>
  <c r="K538"/>
  <c r="G538"/>
  <c r="E561"/>
  <c r="I561"/>
  <c r="M561"/>
  <c r="Q561"/>
  <c r="F588"/>
  <c r="J588"/>
  <c r="N588"/>
  <c r="R588"/>
  <c r="J28"/>
  <c r="R28"/>
  <c r="G51"/>
  <c r="O51"/>
  <c r="H51"/>
  <c r="G120"/>
  <c r="K120"/>
  <c r="O120"/>
  <c r="G144"/>
  <c r="K144"/>
  <c r="O144"/>
  <c r="D144"/>
  <c r="H144"/>
  <c r="L144"/>
  <c r="P144"/>
  <c r="D167"/>
  <c r="H167"/>
  <c r="L167"/>
  <c r="P167"/>
  <c r="G213"/>
  <c r="K213"/>
  <c r="O213"/>
  <c r="G236"/>
  <c r="K236"/>
  <c r="O236"/>
  <c r="D236"/>
  <c r="H236"/>
  <c r="L236"/>
  <c r="P236"/>
  <c r="F283"/>
  <c r="J283"/>
  <c r="N283"/>
  <c r="R283"/>
  <c r="G306"/>
  <c r="K306"/>
  <c r="O306"/>
  <c r="G329"/>
  <c r="K329"/>
  <c r="O329"/>
  <c r="D329"/>
  <c r="H329"/>
  <c r="L329"/>
  <c r="P329"/>
  <c r="E376"/>
  <c r="I376"/>
  <c r="M376"/>
  <c r="Q376"/>
  <c r="D422"/>
  <c r="H422"/>
  <c r="L422"/>
  <c r="P422"/>
  <c r="F468"/>
  <c r="J468"/>
  <c r="N468"/>
  <c r="R468"/>
  <c r="F491"/>
  <c r="J491"/>
  <c r="N491"/>
  <c r="R491"/>
  <c r="G491"/>
  <c r="K491"/>
  <c r="O491"/>
  <c r="G514"/>
  <c r="K514"/>
  <c r="O514"/>
  <c r="M28"/>
  <c r="K51"/>
  <c r="D51"/>
  <c r="L51"/>
  <c r="E28"/>
  <c r="I28"/>
  <c r="Q28"/>
  <c r="F51"/>
  <c r="J51"/>
  <c r="N28"/>
  <c r="P51"/>
  <c r="I51"/>
  <c r="Q51"/>
  <c r="E74"/>
  <c r="M74"/>
  <c r="J97"/>
  <c r="R97"/>
  <c r="H120"/>
  <c r="P120"/>
  <c r="E144"/>
  <c r="M144"/>
  <c r="I167"/>
  <c r="Q167"/>
  <c r="J167"/>
  <c r="R167"/>
  <c r="F190"/>
  <c r="N190"/>
  <c r="I236"/>
  <c r="Q236"/>
  <c r="I260"/>
  <c r="Q260"/>
  <c r="J260"/>
  <c r="R260"/>
  <c r="D306"/>
  <c r="H306"/>
  <c r="L306"/>
  <c r="P306"/>
  <c r="E329"/>
  <c r="M329"/>
  <c r="I352"/>
  <c r="Q352"/>
  <c r="J352"/>
  <c r="R352"/>
  <c r="J376"/>
  <c r="R376"/>
  <c r="K376"/>
  <c r="K399"/>
  <c r="E445"/>
  <c r="M445"/>
  <c r="D491"/>
  <c r="L491"/>
  <c r="H514"/>
  <c r="L514"/>
  <c r="P514"/>
  <c r="E514"/>
  <c r="I514"/>
  <c r="M514"/>
  <c r="Q514"/>
  <c r="F28"/>
  <c r="E51"/>
  <c r="M51"/>
  <c r="I74"/>
  <c r="Q74"/>
  <c r="F97"/>
  <c r="N97"/>
  <c r="D120"/>
  <c r="L120"/>
  <c r="I144"/>
  <c r="Q144"/>
  <c r="E167"/>
  <c r="M167"/>
  <c r="F167"/>
  <c r="N167"/>
  <c r="J190"/>
  <c r="R190"/>
  <c r="E236"/>
  <c r="M236"/>
  <c r="E260"/>
  <c r="M260"/>
  <c r="F260"/>
  <c r="N260"/>
  <c r="I329"/>
  <c r="Q329"/>
  <c r="E352"/>
  <c r="M352"/>
  <c r="F352"/>
  <c r="N352"/>
  <c r="F376"/>
  <c r="N376"/>
  <c r="G376"/>
  <c r="O376"/>
  <c r="G399"/>
  <c r="O399"/>
  <c r="I445"/>
  <c r="Q445"/>
  <c r="H491"/>
  <c r="P491"/>
  <c r="D514"/>
  <c r="N51"/>
  <c r="R51"/>
  <c r="D74"/>
  <c r="H74"/>
  <c r="L74"/>
  <c r="P74"/>
  <c r="E97"/>
  <c r="I97"/>
  <c r="M97"/>
  <c r="Q97"/>
  <c r="E120"/>
  <c r="I120"/>
  <c r="M120"/>
  <c r="Q120"/>
  <c r="F120"/>
  <c r="J120"/>
  <c r="N120"/>
  <c r="R120"/>
  <c r="F144"/>
  <c r="J144"/>
  <c r="N144"/>
  <c r="R144"/>
  <c r="E190"/>
  <c r="I190"/>
  <c r="M190"/>
  <c r="Q190"/>
  <c r="E213"/>
  <c r="I213"/>
  <c r="M213"/>
  <c r="Q213"/>
  <c r="F213"/>
  <c r="J213"/>
  <c r="N213"/>
  <c r="R213"/>
  <c r="F236"/>
  <c r="J236"/>
  <c r="N236"/>
  <c r="R236"/>
  <c r="D260"/>
  <c r="H260"/>
  <c r="L260"/>
  <c r="P260"/>
  <c r="E283"/>
  <c r="I283"/>
  <c r="M283"/>
  <c r="Q283"/>
  <c r="E306"/>
  <c r="I306"/>
  <c r="M306"/>
  <c r="Q306"/>
  <c r="F306"/>
  <c r="J306"/>
  <c r="N306"/>
  <c r="R306"/>
  <c r="D352"/>
  <c r="H352"/>
  <c r="L352"/>
  <c r="P352"/>
  <c r="F399"/>
  <c r="J399"/>
  <c r="N399"/>
  <c r="R399"/>
  <c r="F422"/>
  <c r="J422"/>
  <c r="N422"/>
  <c r="R422"/>
  <c r="G422"/>
  <c r="K422"/>
  <c r="O422"/>
  <c r="D445"/>
  <c r="H445"/>
  <c r="L445"/>
  <c r="P445"/>
  <c r="D468"/>
  <c r="H468"/>
  <c r="L468"/>
  <c r="P468"/>
  <c r="E468"/>
  <c r="I468"/>
  <c r="M468"/>
  <c r="Q468"/>
  <c r="E491"/>
  <c r="I491"/>
  <c r="M491"/>
  <c r="Q491"/>
  <c r="F74"/>
  <c r="J74"/>
  <c r="N74"/>
  <c r="R74"/>
  <c r="G74"/>
  <c r="K74"/>
  <c r="O74"/>
  <c r="G97"/>
  <c r="K97"/>
  <c r="O97"/>
  <c r="D97"/>
  <c r="H97"/>
  <c r="L97"/>
  <c r="P97"/>
  <c r="G167"/>
  <c r="K167"/>
  <c r="O167"/>
  <c r="G190"/>
  <c r="K190"/>
  <c r="O190"/>
  <c r="D190"/>
  <c r="H190"/>
  <c r="L190"/>
  <c r="P190"/>
  <c r="D213"/>
  <c r="H213"/>
  <c r="L213"/>
  <c r="P213"/>
  <c r="G260"/>
  <c r="K260"/>
  <c r="O260"/>
  <c r="G283"/>
  <c r="K283"/>
  <c r="O283"/>
  <c r="D283"/>
  <c r="H283"/>
  <c r="L283"/>
  <c r="P283"/>
  <c r="F329"/>
  <c r="J329"/>
  <c r="N329"/>
  <c r="R329"/>
  <c r="G352"/>
  <c r="K352"/>
  <c r="O352"/>
  <c r="D376"/>
  <c r="H376"/>
  <c r="L376"/>
  <c r="P376"/>
  <c r="D399"/>
  <c r="H399"/>
  <c r="L399"/>
  <c r="P399"/>
  <c r="E399"/>
  <c r="I399"/>
  <c r="M399"/>
  <c r="Q399"/>
  <c r="E422"/>
  <c r="I422"/>
  <c r="M422"/>
  <c r="Q422"/>
  <c r="F445"/>
  <c r="J445"/>
  <c r="N445"/>
  <c r="R445"/>
  <c r="G445"/>
  <c r="K445"/>
  <c r="O445"/>
  <c r="G468"/>
  <c r="K468"/>
  <c r="O468"/>
  <c r="F514"/>
  <c r="J514"/>
  <c r="N514"/>
  <c r="R514"/>
  <c r="G28"/>
  <c r="K28"/>
  <c r="D28"/>
  <c r="H28"/>
  <c r="L28"/>
  <c r="P28"/>
  <c r="O28"/>
  <c r="R5" i="10" l="1"/>
  <c r="H5"/>
  <c r="X26"/>
  <c r="N20"/>
  <c r="H18"/>
  <c r="Z13"/>
  <c r="P12"/>
  <c r="H8"/>
  <c r="AD7"/>
  <c r="AB27"/>
  <c r="Z26"/>
  <c r="V19"/>
  <c r="T18"/>
  <c r="V15"/>
  <c r="T14"/>
  <c r="X5"/>
  <c r="C5" i="14"/>
  <c r="B5" i="10"/>
  <c r="V29"/>
  <c r="P27"/>
  <c r="H26"/>
  <c r="F26"/>
  <c r="AD20"/>
  <c r="Z18"/>
  <c r="X18"/>
  <c r="P17"/>
  <c r="J14"/>
  <c r="J13"/>
  <c r="H13"/>
  <c r="Z8"/>
  <c r="X8"/>
  <c r="P7"/>
  <c r="N7"/>
  <c r="L28"/>
  <c r="L27"/>
  <c r="J27"/>
  <c r="J26"/>
  <c r="C21" i="14"/>
  <c r="B21" i="10"/>
  <c r="F19"/>
  <c r="D19"/>
  <c r="D18"/>
  <c r="C17" i="14"/>
  <c r="B17" i="10"/>
  <c r="F15"/>
  <c r="F14"/>
  <c r="D14"/>
  <c r="D13"/>
  <c r="F11"/>
  <c r="F9"/>
  <c r="D9"/>
  <c r="D8"/>
  <c r="C7" i="14"/>
  <c r="B7" i="10"/>
  <c r="Z28"/>
  <c r="T21"/>
  <c r="V17"/>
  <c r="T15"/>
  <c r="V12"/>
  <c r="AB11"/>
  <c r="V8"/>
  <c r="T6"/>
  <c r="T29"/>
  <c r="R29"/>
  <c r="T26"/>
  <c r="AD23"/>
  <c r="AB21"/>
  <c r="Z19"/>
  <c r="AD17"/>
  <c r="AB15"/>
  <c r="AD12"/>
  <c r="T11"/>
  <c r="AD8"/>
  <c r="AB6"/>
  <c r="N6"/>
  <c r="D5"/>
  <c r="T5"/>
  <c r="X28"/>
  <c r="V28"/>
  <c r="V27"/>
  <c r="R20"/>
  <c r="P20"/>
  <c r="H19"/>
  <c r="F18"/>
  <c r="C15" i="14"/>
  <c r="B15" i="10"/>
  <c r="X14"/>
  <c r="R12"/>
  <c r="R11"/>
  <c r="P11"/>
  <c r="H9"/>
  <c r="AD5"/>
  <c r="N35"/>
  <c r="L32"/>
  <c r="X31"/>
  <c r="AB31"/>
  <c r="F32"/>
  <c r="Z32"/>
  <c r="X32"/>
  <c r="L35"/>
  <c r="V31"/>
  <c r="J35"/>
  <c r="R31"/>
  <c r="Z5"/>
  <c r="P5"/>
  <c r="N29"/>
  <c r="H27"/>
  <c r="AD26"/>
  <c r="AB25"/>
  <c r="AB24"/>
  <c r="Z23"/>
  <c r="X21"/>
  <c r="V20"/>
  <c r="R18"/>
  <c r="P18"/>
  <c r="H17"/>
  <c r="C14" i="14"/>
  <c r="B14" i="10"/>
  <c r="C13" i="14"/>
  <c r="B13" i="10"/>
  <c r="X12"/>
  <c r="R8"/>
  <c r="P8"/>
  <c r="H7"/>
  <c r="F7"/>
  <c r="D28"/>
  <c r="D27"/>
  <c r="C77" i="14"/>
  <c r="B27" i="10"/>
  <c r="C76" i="14"/>
  <c r="B26" i="10"/>
  <c r="AD25"/>
  <c r="AD24"/>
  <c r="Z21"/>
  <c r="AD19"/>
  <c r="AB19"/>
  <c r="AB18"/>
  <c r="Z17"/>
  <c r="AD15"/>
  <c r="AB14"/>
  <c r="AB13"/>
  <c r="AD11"/>
  <c r="AD9"/>
  <c r="AB9"/>
  <c r="AB8"/>
  <c r="Z7"/>
  <c r="AD6"/>
  <c r="J28"/>
  <c r="D21"/>
  <c r="F17"/>
  <c r="D15"/>
  <c r="F12"/>
  <c r="L11"/>
  <c r="F8"/>
  <c r="D6"/>
  <c r="L29"/>
  <c r="J29"/>
  <c r="D26"/>
  <c r="L21"/>
  <c r="R19"/>
  <c r="N17"/>
  <c r="L15"/>
  <c r="N12"/>
  <c r="D11"/>
  <c r="N8"/>
  <c r="L6"/>
  <c r="F6"/>
  <c r="R6"/>
  <c r="X29"/>
  <c r="P28"/>
  <c r="N28"/>
  <c r="N27"/>
  <c r="J20"/>
  <c r="H20"/>
  <c r="AD18"/>
  <c r="Z15"/>
  <c r="X15"/>
  <c r="P14"/>
  <c r="J12"/>
  <c r="J11"/>
  <c r="H11"/>
  <c r="J6"/>
  <c r="N5"/>
  <c r="F35"/>
  <c r="D32"/>
  <c r="D31"/>
  <c r="T35"/>
  <c r="X35"/>
  <c r="R32"/>
  <c r="P32"/>
  <c r="AD32"/>
  <c r="J31"/>
  <c r="P35"/>
  <c r="Z31"/>
  <c r="F29"/>
  <c r="V26"/>
  <c r="P21"/>
  <c r="J18"/>
  <c r="Z14"/>
  <c r="X13"/>
  <c r="J8"/>
  <c r="AB28"/>
  <c r="Z27"/>
  <c r="R21"/>
  <c r="T19"/>
  <c r="R17"/>
  <c r="V14"/>
  <c r="T13"/>
  <c r="V11"/>
  <c r="V9"/>
  <c r="T9"/>
  <c r="T8"/>
  <c r="R7"/>
  <c r="V6"/>
  <c r="AB26"/>
  <c r="V21"/>
  <c r="AB20"/>
  <c r="T17"/>
  <c r="AD13"/>
  <c r="T12"/>
  <c r="R9"/>
  <c r="AB7"/>
  <c r="F5"/>
  <c r="D29"/>
  <c r="R28"/>
  <c r="AD21"/>
  <c r="T20"/>
  <c r="J19"/>
  <c r="AB17"/>
  <c r="V13"/>
  <c r="AB12"/>
  <c r="Z9"/>
  <c r="T7"/>
  <c r="Z6"/>
  <c r="AB5"/>
  <c r="C6" i="14"/>
  <c r="B6" i="10"/>
  <c r="P29"/>
  <c r="H28"/>
  <c r="F28"/>
  <c r="F27"/>
  <c r="X19"/>
  <c r="V18"/>
  <c r="R15"/>
  <c r="P15"/>
  <c r="H14"/>
  <c r="C12" i="14"/>
  <c r="B12" i="10"/>
  <c r="C11" i="14"/>
  <c r="B11" i="10"/>
  <c r="X9"/>
  <c r="X6"/>
  <c r="AD35"/>
  <c r="AB32"/>
  <c r="H31"/>
  <c r="L31"/>
  <c r="D35"/>
  <c r="N31"/>
  <c r="J32"/>
  <c r="H32"/>
  <c r="N32"/>
  <c r="Z35"/>
  <c r="H35"/>
  <c r="C85" i="14"/>
  <c r="B35" i="10"/>
  <c r="J5"/>
  <c r="AD29"/>
  <c r="X27"/>
  <c r="P26"/>
  <c r="N26"/>
  <c r="H21"/>
  <c r="F20"/>
  <c r="C18" i="14"/>
  <c r="B18" i="10"/>
  <c r="X17"/>
  <c r="R14"/>
  <c r="R13"/>
  <c r="P13"/>
  <c r="H12"/>
  <c r="C8" i="14"/>
  <c r="B8" i="10"/>
  <c r="X7"/>
  <c r="V7"/>
  <c r="T28"/>
  <c r="T27"/>
  <c r="R27"/>
  <c r="R26"/>
  <c r="J21"/>
  <c r="N19"/>
  <c r="L19"/>
  <c r="L18"/>
  <c r="J17"/>
  <c r="N15"/>
  <c r="N14"/>
  <c r="L14"/>
  <c r="L13"/>
  <c r="N11"/>
  <c r="N9"/>
  <c r="L9"/>
  <c r="L8"/>
  <c r="J7"/>
  <c r="C79" i="14"/>
  <c r="B29" i="10"/>
  <c r="L26"/>
  <c r="F21"/>
  <c r="L20"/>
  <c r="D17"/>
  <c r="N13"/>
  <c r="D12"/>
  <c r="C9" i="14"/>
  <c r="B9" i="10"/>
  <c r="L7"/>
  <c r="AB29"/>
  <c r="Z29"/>
  <c r="C78" i="14"/>
  <c r="B28" i="10"/>
  <c r="N21"/>
  <c r="D20"/>
  <c r="C19" i="14"/>
  <c r="B19" i="10"/>
  <c r="L17"/>
  <c r="F13"/>
  <c r="L12"/>
  <c r="J9"/>
  <c r="D7"/>
  <c r="V5"/>
  <c r="L5"/>
  <c r="P6"/>
  <c r="H29"/>
  <c r="AD28"/>
  <c r="AD27"/>
  <c r="Z25"/>
  <c r="AB23"/>
  <c r="Z20"/>
  <c r="X20"/>
  <c r="P19"/>
  <c r="N18"/>
  <c r="J15"/>
  <c r="H15"/>
  <c r="Z12"/>
  <c r="Z11"/>
  <c r="X11"/>
  <c r="P9"/>
  <c r="H6"/>
  <c r="V35"/>
  <c r="T32"/>
  <c r="P31"/>
  <c r="T31"/>
  <c r="V32"/>
  <c r="AD31"/>
  <c r="C82" i="14"/>
  <c r="B32" i="10"/>
  <c r="AB35"/>
  <c r="F31"/>
  <c r="R35"/>
  <c r="C81" i="14"/>
  <c r="B31" i="10"/>
  <c r="B29" i="11" s="1"/>
  <c r="T25" i="10"/>
  <c r="V25"/>
  <c r="L25"/>
  <c r="N25"/>
  <c r="D25"/>
  <c r="F25"/>
  <c r="R25"/>
  <c r="X25"/>
  <c r="C75" i="14"/>
  <c r="B25" i="10"/>
  <c r="P25"/>
  <c r="H25"/>
  <c r="J25"/>
  <c r="Z24"/>
  <c r="R24"/>
  <c r="V24"/>
  <c r="L24"/>
  <c r="N24"/>
  <c r="D24"/>
  <c r="F24"/>
  <c r="X24"/>
  <c r="T24"/>
  <c r="P24"/>
  <c r="J24"/>
  <c r="C74" i="14"/>
  <c r="B24" i="10"/>
  <c r="H24"/>
  <c r="R23"/>
  <c r="D23"/>
  <c r="J23"/>
  <c r="P23"/>
  <c r="C73" i="14"/>
  <c r="B23" i="10"/>
  <c r="V23"/>
  <c r="T23"/>
  <c r="X23"/>
  <c r="H23"/>
  <c r="F23"/>
  <c r="N23"/>
  <c r="L23"/>
  <c r="AD14"/>
  <c r="B12" i="11" s="1"/>
  <c r="C20" i="14"/>
  <c r="B20" i="10"/>
  <c r="P47" i="83"/>
  <c r="O47"/>
  <c r="N47"/>
  <c r="M47"/>
  <c r="L47"/>
  <c r="K47"/>
  <c r="J47"/>
  <c r="I47"/>
  <c r="H47"/>
  <c r="G47"/>
  <c r="F47"/>
  <c r="E47"/>
  <c r="D47"/>
  <c r="C47"/>
  <c r="B47"/>
  <c r="Q46"/>
  <c r="Q45"/>
  <c r="Q44"/>
  <c r="Q43"/>
  <c r="Q42"/>
  <c r="Q41"/>
  <c r="Q40"/>
  <c r="Q39"/>
  <c r="Q38"/>
  <c r="Q37"/>
  <c r="Q36"/>
  <c r="Q35"/>
  <c r="Q34"/>
  <c r="Q33"/>
  <c r="Q32"/>
  <c r="Q31"/>
  <c r="Q30"/>
  <c r="Q29"/>
  <c r="Q28"/>
  <c r="Q27"/>
  <c r="P25"/>
  <c r="O25"/>
  <c r="N25"/>
  <c r="M25"/>
  <c r="L25"/>
  <c r="K25"/>
  <c r="J25"/>
  <c r="I25"/>
  <c r="H25"/>
  <c r="G25"/>
  <c r="F25"/>
  <c r="E25"/>
  <c r="D25"/>
  <c r="C25"/>
  <c r="B25"/>
  <c r="Q23"/>
  <c r="Q24"/>
  <c r="Q10"/>
  <c r="Q11"/>
  <c r="Q12"/>
  <c r="Q13"/>
  <c r="Q14"/>
  <c r="Q15"/>
  <c r="Q16"/>
  <c r="Q17"/>
  <c r="Q18"/>
  <c r="Q19"/>
  <c r="Q20"/>
  <c r="Q21"/>
  <c r="Q22"/>
  <c r="Q9"/>
  <c r="Q8"/>
  <c r="Q7"/>
  <c r="Q6"/>
  <c r="Q5"/>
  <c r="Q25" s="1"/>
  <c r="C3" i="14" l="1"/>
  <c r="B30" i="11"/>
  <c r="B26"/>
  <c r="B6"/>
  <c r="B7"/>
  <c r="B9"/>
  <c r="B18"/>
  <c r="B17"/>
  <c r="B27"/>
  <c r="B10"/>
  <c r="B4"/>
  <c r="B25"/>
  <c r="B11"/>
  <c r="B13"/>
  <c r="B15"/>
  <c r="B19"/>
  <c r="B3"/>
  <c r="B16"/>
  <c r="B33"/>
  <c r="B24"/>
  <c r="B5"/>
  <c r="Q47" i="83"/>
  <c r="B23" i="11"/>
  <c r="B22"/>
  <c r="B21"/>
  <c r="R17" i="82"/>
  <c r="Q17"/>
  <c r="P17"/>
  <c r="O17"/>
  <c r="N17"/>
  <c r="M17"/>
  <c r="L17"/>
  <c r="K17"/>
  <c r="J17"/>
  <c r="I17"/>
  <c r="H17"/>
  <c r="G17"/>
  <c r="F17"/>
  <c r="E17"/>
  <c r="D17"/>
  <c r="C107" i="14" s="1"/>
  <c r="R15" i="82"/>
  <c r="Q15"/>
  <c r="P15"/>
  <c r="O15"/>
  <c r="N15"/>
  <c r="M15"/>
  <c r="L15"/>
  <c r="K15"/>
  <c r="J15"/>
  <c r="I15"/>
  <c r="H15"/>
  <c r="G15"/>
  <c r="F15"/>
  <c r="E15"/>
  <c r="D15"/>
  <c r="C106" i="14" s="1"/>
  <c r="R10" i="82"/>
  <c r="Q10"/>
  <c r="P10"/>
  <c r="O10"/>
  <c r="N10"/>
  <c r="M10"/>
  <c r="L10"/>
  <c r="K10"/>
  <c r="J10"/>
  <c r="I10"/>
  <c r="H10"/>
  <c r="G10"/>
  <c r="F10"/>
  <c r="E10"/>
  <c r="D10"/>
  <c r="C105" i="14" s="1"/>
  <c r="I18" i="82" l="1"/>
  <c r="Q18"/>
  <c r="E18"/>
  <c r="M18"/>
  <c r="G18"/>
  <c r="K18"/>
  <c r="O18"/>
  <c r="D18"/>
  <c r="L18"/>
  <c r="P18"/>
  <c r="F18"/>
  <c r="J18"/>
  <c r="N18"/>
  <c r="R18"/>
  <c r="H18"/>
  <c r="R58" i="10" l="1"/>
  <c r="H58"/>
  <c r="D58"/>
  <c r="L58"/>
  <c r="C108" i="14"/>
  <c r="B58" i="10"/>
  <c r="AB58"/>
  <c r="V58"/>
  <c r="N58"/>
  <c r="J58"/>
  <c r="F58"/>
  <c r="X58"/>
  <c r="T58"/>
  <c r="AD58"/>
  <c r="Z58"/>
  <c r="P58"/>
  <c r="AD130"/>
  <c r="AD129"/>
  <c r="AD128"/>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B44" i="11" l="1"/>
  <c r="A51" i="10" l="1"/>
  <c r="A50"/>
  <c r="A49"/>
  <c r="A48"/>
  <c r="E55" i="7"/>
  <c r="F55"/>
  <c r="G55"/>
  <c r="H55"/>
  <c r="I55"/>
  <c r="J55"/>
  <c r="K55"/>
  <c r="L55"/>
  <c r="M55"/>
  <c r="N55"/>
  <c r="O55"/>
  <c r="P55"/>
  <c r="Q55"/>
  <c r="R55"/>
  <c r="D55"/>
  <c r="D52"/>
  <c r="E49"/>
  <c r="F49"/>
  <c r="G49"/>
  <c r="H49"/>
  <c r="I49"/>
  <c r="J49"/>
  <c r="K49"/>
  <c r="L49"/>
  <c r="M49"/>
  <c r="N49"/>
  <c r="O49"/>
  <c r="P49"/>
  <c r="Q49"/>
  <c r="R49"/>
  <c r="D49"/>
  <c r="E46"/>
  <c r="F46"/>
  <c r="G46"/>
  <c r="H46"/>
  <c r="I46"/>
  <c r="J46"/>
  <c r="K46"/>
  <c r="L46"/>
  <c r="M46"/>
  <c r="N46"/>
  <c r="O46"/>
  <c r="P46"/>
  <c r="Q46"/>
  <c r="R46"/>
  <c r="D46"/>
  <c r="J49" i="10" l="1"/>
  <c r="J51"/>
  <c r="J48"/>
  <c r="AD49"/>
  <c r="AD51"/>
  <c r="AD48"/>
  <c r="Y18" i="4"/>
  <c r="X18"/>
  <c r="W18"/>
  <c r="V18"/>
  <c r="U18"/>
  <c r="T18"/>
  <c r="S18"/>
  <c r="R18"/>
  <c r="Q18"/>
  <c r="P18"/>
  <c r="O18"/>
  <c r="N18"/>
  <c r="M18"/>
  <c r="L18"/>
  <c r="K18"/>
  <c r="J18"/>
  <c r="I18"/>
  <c r="H18"/>
  <c r="G18"/>
  <c r="F18"/>
  <c r="E18"/>
  <c r="D18"/>
  <c r="T11"/>
  <c r="U11"/>
  <c r="V11"/>
  <c r="W11"/>
  <c r="X11"/>
  <c r="Y11"/>
  <c r="E11"/>
  <c r="F11"/>
  <c r="G11"/>
  <c r="H11"/>
  <c r="I11"/>
  <c r="J11"/>
  <c r="K11"/>
  <c r="L11"/>
  <c r="M11"/>
  <c r="N11"/>
  <c r="O11"/>
  <c r="P11"/>
  <c r="Q11"/>
  <c r="R11"/>
  <c r="D11"/>
  <c r="S11"/>
  <c r="A1" i="14"/>
  <c r="AB130" i="1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Z130"/>
  <c r="Z129"/>
  <c r="Z128"/>
  <c r="Z127"/>
  <c r="Z126"/>
  <c r="Z125"/>
  <c r="Z124"/>
  <c r="Z123"/>
  <c r="Z122"/>
  <c r="Z121"/>
  <c r="Z120"/>
  <c r="Z119"/>
  <c r="Z118"/>
  <c r="Z117"/>
  <c r="Z116"/>
  <c r="Z115"/>
  <c r="Z114"/>
  <c r="Z113"/>
  <c r="Z112"/>
  <c r="Z111"/>
  <c r="Z110"/>
  <c r="Z109"/>
  <c r="Z108"/>
  <c r="Z107"/>
  <c r="Z106"/>
  <c r="Z105"/>
  <c r="Z104"/>
  <c r="Z103"/>
  <c r="Z102"/>
  <c r="Z101"/>
  <c r="Z100"/>
  <c r="Z99"/>
  <c r="Z98"/>
  <c r="Z97"/>
  <c r="Z96"/>
  <c r="Z95"/>
  <c r="Z94"/>
  <c r="Z93"/>
  <c r="Z92"/>
  <c r="Z91"/>
  <c r="Z90"/>
  <c r="Z89"/>
  <c r="Z88"/>
  <c r="Z87"/>
  <c r="Z86"/>
  <c r="Z85"/>
  <c r="Z84"/>
  <c r="Z83"/>
  <c r="Z82"/>
  <c r="Z8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R52" i="7"/>
  <c r="Q52"/>
  <c r="P52"/>
  <c r="O52"/>
  <c r="N52"/>
  <c r="M52"/>
  <c r="L52"/>
  <c r="K52"/>
  <c r="J52"/>
  <c r="R40"/>
  <c r="Q40"/>
  <c r="P40"/>
  <c r="O40"/>
  <c r="N40"/>
  <c r="M40"/>
  <c r="L40"/>
  <c r="K40"/>
  <c r="J40"/>
  <c r="R37"/>
  <c r="Q37"/>
  <c r="P37"/>
  <c r="O37"/>
  <c r="N37"/>
  <c r="M37"/>
  <c r="L37"/>
  <c r="K37"/>
  <c r="J37"/>
  <c r="R34"/>
  <c r="Q34"/>
  <c r="P34"/>
  <c r="O34"/>
  <c r="N34"/>
  <c r="M34"/>
  <c r="L34"/>
  <c r="K34"/>
  <c r="J34"/>
  <c r="R31"/>
  <c r="Q31"/>
  <c r="P31"/>
  <c r="O31"/>
  <c r="N31"/>
  <c r="M31"/>
  <c r="L31"/>
  <c r="K31"/>
  <c r="J31"/>
  <c r="R24"/>
  <c r="Q24"/>
  <c r="P24"/>
  <c r="O24"/>
  <c r="N24"/>
  <c r="M24"/>
  <c r="L24"/>
  <c r="K24"/>
  <c r="J24"/>
  <c r="R21"/>
  <c r="Q21"/>
  <c r="P21"/>
  <c r="O21"/>
  <c r="N21"/>
  <c r="M21"/>
  <c r="L21"/>
  <c r="K21"/>
  <c r="J21"/>
  <c r="R16"/>
  <c r="Q16"/>
  <c r="P16"/>
  <c r="O16"/>
  <c r="N16"/>
  <c r="M16"/>
  <c r="L16"/>
  <c r="K16"/>
  <c r="J16"/>
  <c r="R11"/>
  <c r="Q11"/>
  <c r="P11"/>
  <c r="O11"/>
  <c r="N11"/>
  <c r="M11"/>
  <c r="L11"/>
  <c r="K11"/>
  <c r="J11"/>
  <c r="A46" i="10"/>
  <c r="A45"/>
  <c r="A44"/>
  <c r="A43"/>
  <c r="I40" i="7"/>
  <c r="H40"/>
  <c r="G40"/>
  <c r="F40"/>
  <c r="E40"/>
  <c r="D40"/>
  <c r="I37"/>
  <c r="H37"/>
  <c r="G37"/>
  <c r="F37"/>
  <c r="E37"/>
  <c r="D37"/>
  <c r="C96" i="14" s="1"/>
  <c r="E34" i="7"/>
  <c r="F34"/>
  <c r="G34"/>
  <c r="H34"/>
  <c r="I34"/>
  <c r="E31"/>
  <c r="F31"/>
  <c r="G31"/>
  <c r="H31"/>
  <c r="I31"/>
  <c r="D34"/>
  <c r="C95" i="14" s="1"/>
  <c r="D31" i="7"/>
  <c r="C2" i="45"/>
  <c r="I52" i="7"/>
  <c r="L48" i="10"/>
  <c r="I24" i="7"/>
  <c r="I21"/>
  <c r="I16"/>
  <c r="I11"/>
  <c r="H52"/>
  <c r="H24"/>
  <c r="H21"/>
  <c r="H16"/>
  <c r="H11"/>
  <c r="H51" i="10"/>
  <c r="G52" i="7"/>
  <c r="G24"/>
  <c r="G21"/>
  <c r="G16"/>
  <c r="G11"/>
  <c r="F52"/>
  <c r="F24"/>
  <c r="F21"/>
  <c r="F16"/>
  <c r="F11"/>
  <c r="E52"/>
  <c r="E24"/>
  <c r="E21"/>
  <c r="E16"/>
  <c r="E11"/>
  <c r="C1" i="45"/>
  <c r="Q137" i="14"/>
  <c r="S137"/>
  <c r="Q138"/>
  <c r="S138"/>
  <c r="S124"/>
  <c r="S125"/>
  <c r="S126"/>
  <c r="S127"/>
  <c r="S128"/>
  <c r="S129"/>
  <c r="S130"/>
  <c r="S131"/>
  <c r="S132"/>
  <c r="S133"/>
  <c r="S134"/>
  <c r="S135"/>
  <c r="S136"/>
  <c r="Q125"/>
  <c r="Q126"/>
  <c r="Q127"/>
  <c r="Q128"/>
  <c r="Q129"/>
  <c r="Q130"/>
  <c r="Q131"/>
  <c r="Q132"/>
  <c r="Q133"/>
  <c r="Q134"/>
  <c r="Q135"/>
  <c r="Q136"/>
  <c r="Q124"/>
  <c r="Q114"/>
  <c r="Q115"/>
  <c r="Q116"/>
  <c r="Q117"/>
  <c r="Q118"/>
  <c r="Q119"/>
  <c r="Q120"/>
  <c r="Q121"/>
  <c r="Q122"/>
  <c r="Q123"/>
  <c r="M122"/>
  <c r="M123"/>
  <c r="M124"/>
  <c r="M125"/>
  <c r="M126"/>
  <c r="M127"/>
  <c r="M128"/>
  <c r="M129"/>
  <c r="M130"/>
  <c r="M131"/>
  <c r="M132"/>
  <c r="M133"/>
  <c r="M134"/>
  <c r="M135"/>
  <c r="M136"/>
  <c r="M137"/>
  <c r="M138"/>
  <c r="M139"/>
  <c r="Q108"/>
  <c r="Q109"/>
  <c r="Q110"/>
  <c r="Q111"/>
  <c r="Q112"/>
  <c r="Q113"/>
  <c r="O122"/>
  <c r="O123"/>
  <c r="O124"/>
  <c r="O125"/>
  <c r="O126"/>
  <c r="O127"/>
  <c r="O128"/>
  <c r="O129"/>
  <c r="O130"/>
  <c r="O131"/>
  <c r="O132"/>
  <c r="O133"/>
  <c r="O134"/>
  <c r="O135"/>
  <c r="O136"/>
  <c r="O137"/>
  <c r="O138"/>
  <c r="O139"/>
  <c r="S108"/>
  <c r="S109"/>
  <c r="S110"/>
  <c r="S111"/>
  <c r="S112"/>
  <c r="S113"/>
  <c r="S114"/>
  <c r="S115"/>
  <c r="S116"/>
  <c r="S117"/>
  <c r="S118"/>
  <c r="S119"/>
  <c r="S120"/>
  <c r="S121"/>
  <c r="S122"/>
  <c r="S123"/>
  <c r="M121"/>
  <c r="O121"/>
  <c r="A87" i="10"/>
  <c r="D16" i="11" s="1"/>
  <c r="L87" i="10"/>
  <c r="H87"/>
  <c r="F87"/>
  <c r="D87"/>
  <c r="B87"/>
  <c r="A88"/>
  <c r="D17" i="11" s="1"/>
  <c r="L88" i="10"/>
  <c r="H88"/>
  <c r="F88"/>
  <c r="D88"/>
  <c r="B88"/>
  <c r="A89"/>
  <c r="D18" i="11" s="1"/>
  <c r="L89" i="10"/>
  <c r="H89"/>
  <c r="F89"/>
  <c r="D89"/>
  <c r="B89"/>
  <c r="A90"/>
  <c r="D19" i="11" s="1"/>
  <c r="L90" i="10"/>
  <c r="H90"/>
  <c r="F90"/>
  <c r="D90"/>
  <c r="B90"/>
  <c r="A91"/>
  <c r="D20" i="11" s="1"/>
  <c r="L91" i="10"/>
  <c r="H91"/>
  <c r="F91"/>
  <c r="D91"/>
  <c r="B91"/>
  <c r="A92"/>
  <c r="D21" i="11" s="1"/>
  <c r="L92" i="10"/>
  <c r="H92"/>
  <c r="F92"/>
  <c r="D92"/>
  <c r="B92"/>
  <c r="A93"/>
  <c r="D22" i="11" s="1"/>
  <c r="L93" i="10"/>
  <c r="H93"/>
  <c r="F93"/>
  <c r="D93"/>
  <c r="B93"/>
  <c r="A94"/>
  <c r="D23" i="11" s="1"/>
  <c r="L94" i="10"/>
  <c r="H94"/>
  <c r="F94"/>
  <c r="D94"/>
  <c r="B94"/>
  <c r="A95"/>
  <c r="D24" i="11" s="1"/>
  <c r="L95" i="10"/>
  <c r="H95"/>
  <c r="F95"/>
  <c r="D95"/>
  <c r="B95"/>
  <c r="A96"/>
  <c r="D25" i="11" s="1"/>
  <c r="L96" i="10"/>
  <c r="H96"/>
  <c r="F96"/>
  <c r="D96"/>
  <c r="B96"/>
  <c r="A97"/>
  <c r="D26" i="11" s="1"/>
  <c r="L97" i="10"/>
  <c r="H97"/>
  <c r="F97"/>
  <c r="D97"/>
  <c r="B97"/>
  <c r="A98"/>
  <c r="D27" i="11" s="1"/>
  <c r="L98" i="10"/>
  <c r="H98"/>
  <c r="F98"/>
  <c r="D98"/>
  <c r="B98"/>
  <c r="A99"/>
  <c r="D28" i="11" s="1"/>
  <c r="L99" i="10"/>
  <c r="H99"/>
  <c r="F99"/>
  <c r="D99"/>
  <c r="B99"/>
  <c r="A100"/>
  <c r="D29" i="11" s="1"/>
  <c r="L100" i="10"/>
  <c r="H100"/>
  <c r="F100"/>
  <c r="D100"/>
  <c r="B100"/>
  <c r="A101"/>
  <c r="D30" i="11" s="1"/>
  <c r="L101" i="10"/>
  <c r="H101"/>
  <c r="F101"/>
  <c r="D101"/>
  <c r="B101"/>
  <c r="A102"/>
  <c r="D31" i="11" s="1"/>
  <c r="L102" i="10"/>
  <c r="H102"/>
  <c r="F102"/>
  <c r="D102"/>
  <c r="B102"/>
  <c r="A103"/>
  <c r="D32" i="11" s="1"/>
  <c r="L103" i="10"/>
  <c r="H103"/>
  <c r="F103"/>
  <c r="D103"/>
  <c r="B103"/>
  <c r="A104"/>
  <c r="D33" i="11" s="1"/>
  <c r="L104" i="10"/>
  <c r="H104"/>
  <c r="F104"/>
  <c r="D104"/>
  <c r="B104"/>
  <c r="A105"/>
  <c r="D34" i="11" s="1"/>
  <c r="L105" i="10"/>
  <c r="H105"/>
  <c r="F105"/>
  <c r="D105"/>
  <c r="B105"/>
  <c r="A106"/>
  <c r="D35" i="11" s="1"/>
  <c r="L106" i="10"/>
  <c r="H106"/>
  <c r="F106"/>
  <c r="D106"/>
  <c r="B106"/>
  <c r="A107"/>
  <c r="D36" i="11" s="1"/>
  <c r="L107" i="10"/>
  <c r="H107"/>
  <c r="F107"/>
  <c r="D107"/>
  <c r="B107"/>
  <c r="A108"/>
  <c r="D37" i="11" s="1"/>
  <c r="L108" i="10"/>
  <c r="H108"/>
  <c r="F108"/>
  <c r="D108"/>
  <c r="B108"/>
  <c r="A109"/>
  <c r="D38" i="11" s="1"/>
  <c r="L109" i="10"/>
  <c r="H109"/>
  <c r="F109"/>
  <c r="D109"/>
  <c r="B109"/>
  <c r="A110"/>
  <c r="D39" i="11" s="1"/>
  <c r="L110" i="10"/>
  <c r="H110"/>
  <c r="F110"/>
  <c r="D110"/>
  <c r="B110"/>
  <c r="A111"/>
  <c r="D40" i="11" s="1"/>
  <c r="L111" i="10"/>
  <c r="H111"/>
  <c r="F111"/>
  <c r="D111"/>
  <c r="B111"/>
  <c r="A112"/>
  <c r="D41" i="11" s="1"/>
  <c r="L112" i="10"/>
  <c r="H112"/>
  <c r="F112"/>
  <c r="D112"/>
  <c r="B112"/>
  <c r="A113"/>
  <c r="D42" i="11" s="1"/>
  <c r="L113" i="10"/>
  <c r="H113"/>
  <c r="F113"/>
  <c r="D113"/>
  <c r="B113"/>
  <c r="A114"/>
  <c r="D43" i="11" s="1"/>
  <c r="L114" i="10"/>
  <c r="H114"/>
  <c r="F114"/>
  <c r="D114"/>
  <c r="B114"/>
  <c r="A115"/>
  <c r="D44" i="11" s="1"/>
  <c r="L115" i="10"/>
  <c r="H115"/>
  <c r="F115"/>
  <c r="D115"/>
  <c r="B115"/>
  <c r="A116"/>
  <c r="D45" i="11" s="1"/>
  <c r="L116" i="10"/>
  <c r="H116"/>
  <c r="F116"/>
  <c r="D116"/>
  <c r="B116"/>
  <c r="A117"/>
  <c r="D46" i="11" s="1"/>
  <c r="L117" i="10"/>
  <c r="H117"/>
  <c r="F117"/>
  <c r="D117"/>
  <c r="B117"/>
  <c r="A118"/>
  <c r="D47" i="11" s="1"/>
  <c r="L118" i="10"/>
  <c r="H118"/>
  <c r="F118"/>
  <c r="D118"/>
  <c r="B118"/>
  <c r="A119"/>
  <c r="D48" i="11" s="1"/>
  <c r="L119" i="10"/>
  <c r="H119"/>
  <c r="F119"/>
  <c r="D119"/>
  <c r="B119"/>
  <c r="A120"/>
  <c r="D49" i="11" s="1"/>
  <c r="L120" i="10"/>
  <c r="H120"/>
  <c r="F120"/>
  <c r="D120"/>
  <c r="B120"/>
  <c r="A121"/>
  <c r="D50" i="11" s="1"/>
  <c r="L121" i="10"/>
  <c r="H121"/>
  <c r="F121"/>
  <c r="D121"/>
  <c r="B121"/>
  <c r="A122"/>
  <c r="D51" i="11" s="1"/>
  <c r="L122" i="10"/>
  <c r="H122"/>
  <c r="F122"/>
  <c r="D122"/>
  <c r="B122"/>
  <c r="A123"/>
  <c r="D52" i="11" s="1"/>
  <c r="L123" i="10"/>
  <c r="H123"/>
  <c r="F123"/>
  <c r="D123"/>
  <c r="B123"/>
  <c r="A124"/>
  <c r="D53" i="11" s="1"/>
  <c r="L124" i="10"/>
  <c r="H124"/>
  <c r="F124"/>
  <c r="D124"/>
  <c r="B124"/>
  <c r="A125"/>
  <c r="D54" i="11" s="1"/>
  <c r="L125" i="10"/>
  <c r="H125"/>
  <c r="F125"/>
  <c r="D125"/>
  <c r="B125"/>
  <c r="A126"/>
  <c r="D55" i="11" s="1"/>
  <c r="L126" i="10"/>
  <c r="H126"/>
  <c r="F126"/>
  <c r="D126"/>
  <c r="B126"/>
  <c r="A127"/>
  <c r="D56" i="11" s="1"/>
  <c r="L127" i="10"/>
  <c r="H127"/>
  <c r="F127"/>
  <c r="D127"/>
  <c r="B127"/>
  <c r="A128"/>
  <c r="D57" i="11" s="1"/>
  <c r="L128" i="10"/>
  <c r="H128"/>
  <c r="F128"/>
  <c r="D128"/>
  <c r="B128"/>
  <c r="A129"/>
  <c r="D58" i="11" s="1"/>
  <c r="L129" i="10"/>
  <c r="H129"/>
  <c r="F129"/>
  <c r="D129"/>
  <c r="B129"/>
  <c r="A130"/>
  <c r="D59" i="11" s="1"/>
  <c r="L130" i="10"/>
  <c r="H130"/>
  <c r="F130"/>
  <c r="D130"/>
  <c r="B130"/>
  <c r="L86"/>
  <c r="L85"/>
  <c r="L84"/>
  <c r="L83"/>
  <c r="L82"/>
  <c r="L81"/>
  <c r="H86"/>
  <c r="H85"/>
  <c r="H84"/>
  <c r="H83"/>
  <c r="H82"/>
  <c r="H81"/>
  <c r="F86"/>
  <c r="F85"/>
  <c r="F84"/>
  <c r="F83"/>
  <c r="F82"/>
  <c r="F81"/>
  <c r="D86"/>
  <c r="D85"/>
  <c r="D84"/>
  <c r="D83"/>
  <c r="D82"/>
  <c r="D81"/>
  <c r="A82"/>
  <c r="D11" i="11" s="1"/>
  <c r="B82" i="10"/>
  <c r="A83"/>
  <c r="D12" i="11" s="1"/>
  <c r="B83" i="10"/>
  <c r="A84"/>
  <c r="D13" i="11" s="1"/>
  <c r="B84" i="10"/>
  <c r="A85"/>
  <c r="D14" i="11" s="1"/>
  <c r="B85" i="10"/>
  <c r="A86"/>
  <c r="D15" i="11" s="1"/>
  <c r="B86" i="10"/>
  <c r="B81"/>
  <c r="A81"/>
  <c r="D10" i="11" s="1"/>
  <c r="C1" i="46"/>
  <c r="C2"/>
  <c r="B102" i="14"/>
  <c r="B101"/>
  <c r="B100"/>
  <c r="B99"/>
  <c r="B98"/>
  <c r="B92"/>
  <c r="B91"/>
  <c r="B90"/>
  <c r="B89"/>
  <c r="B88"/>
  <c r="A43" i="11"/>
  <c r="A42"/>
  <c r="A41"/>
  <c r="A40"/>
  <c r="A39"/>
  <c r="A47" i="10"/>
  <c r="A37" i="11" s="1"/>
  <c r="A42" i="10"/>
  <c r="A36" i="11" s="1"/>
  <c r="A37" i="10"/>
  <c r="A35" i="11" s="1"/>
  <c r="B51" i="10"/>
  <c r="C101" i="14"/>
  <c r="B49" i="10"/>
  <c r="C99" i="14"/>
  <c r="D24" i="7"/>
  <c r="D21"/>
  <c r="C91" i="14" s="1"/>
  <c r="D16" i="7"/>
  <c r="B39" i="10" s="1"/>
  <c r="D11" i="7"/>
  <c r="B38" i="10" s="1"/>
  <c r="C1" i="4"/>
  <c r="C2" i="7"/>
  <c r="C1"/>
  <c r="F48" i="10"/>
  <c r="D48"/>
  <c r="B48"/>
  <c r="L43"/>
  <c r="C100" i="14"/>
  <c r="L51" i="10"/>
  <c r="H49"/>
  <c r="F49"/>
  <c r="D49"/>
  <c r="C2" i="4"/>
  <c r="D40" i="87" l="1"/>
  <c r="B46" i="10"/>
  <c r="C97" i="14"/>
  <c r="B43" i="10"/>
  <c r="C94" i="14"/>
  <c r="B1" i="10"/>
  <c r="D1" i="87"/>
  <c r="D1" i="46"/>
  <c r="D1" i="45"/>
  <c r="D1" i="82"/>
  <c r="D1" i="86"/>
  <c r="D1" i="7"/>
  <c r="B1" i="83"/>
  <c r="C1" i="5"/>
  <c r="D1" i="4"/>
  <c r="A1" i="3"/>
  <c r="E13" i="11"/>
  <c r="E11"/>
  <c r="D44" i="10"/>
  <c r="H50"/>
  <c r="D39"/>
  <c r="J39"/>
  <c r="J44"/>
  <c r="J45"/>
  <c r="L45"/>
  <c r="AD44"/>
  <c r="C89" i="14"/>
  <c r="J41" i="10"/>
  <c r="L40"/>
  <c r="D43"/>
  <c r="F45"/>
  <c r="J46"/>
  <c r="N40"/>
  <c r="T41"/>
  <c r="AD45"/>
  <c r="B41"/>
  <c r="J40"/>
  <c r="D45"/>
  <c r="D38"/>
  <c r="J38"/>
  <c r="J50"/>
  <c r="J43"/>
  <c r="H45"/>
  <c r="AD46"/>
  <c r="E12" i="11"/>
  <c r="E10"/>
  <c r="AD41" i="10"/>
  <c r="AD40"/>
  <c r="AD38"/>
  <c r="AD39"/>
  <c r="AD50"/>
  <c r="AD43"/>
  <c r="E56" i="11"/>
  <c r="E52"/>
  <c r="E48"/>
  <c r="E44"/>
  <c r="E40"/>
  <c r="E36"/>
  <c r="E32"/>
  <c r="E28"/>
  <c r="E24"/>
  <c r="E20"/>
  <c r="E16"/>
  <c r="E57"/>
  <c r="E49"/>
  <c r="E45"/>
  <c r="E41"/>
  <c r="E33"/>
  <c r="E29"/>
  <c r="E25"/>
  <c r="E21"/>
  <c r="E58"/>
  <c r="E54"/>
  <c r="E50"/>
  <c r="E46"/>
  <c r="E42"/>
  <c r="E38"/>
  <c r="E34"/>
  <c r="E30"/>
  <c r="E26"/>
  <c r="E22"/>
  <c r="E18"/>
  <c r="E14"/>
  <c r="E53"/>
  <c r="E37"/>
  <c r="E17"/>
  <c r="E15"/>
  <c r="E59"/>
  <c r="E55"/>
  <c r="E51"/>
  <c r="E47"/>
  <c r="E43"/>
  <c r="E39"/>
  <c r="E35"/>
  <c r="E31"/>
  <c r="E27"/>
  <c r="E23"/>
  <c r="E19"/>
  <c r="F39" i="10"/>
  <c r="F41"/>
  <c r="L44"/>
  <c r="L41"/>
  <c r="T43"/>
  <c r="V46"/>
  <c r="B44"/>
  <c r="D46"/>
  <c r="C90" i="14"/>
  <c r="F43" i="10"/>
  <c r="H44"/>
  <c r="H46"/>
  <c r="N41"/>
  <c r="D51"/>
  <c r="D41"/>
  <c r="N51"/>
  <c r="AB51"/>
  <c r="F44"/>
  <c r="C102" i="14"/>
  <c r="H40" i="10"/>
  <c r="H41"/>
  <c r="H38"/>
  <c r="L46"/>
  <c r="C92" i="14"/>
  <c r="N50" i="10"/>
  <c r="P44"/>
  <c r="B40"/>
  <c r="H43"/>
  <c r="L39"/>
  <c r="L50"/>
  <c r="F51"/>
  <c r="F38"/>
  <c r="L38"/>
  <c r="N44"/>
  <c r="L49"/>
  <c r="B50"/>
  <c r="B45"/>
  <c r="F46"/>
  <c r="Z43"/>
  <c r="F50"/>
  <c r="F40"/>
  <c r="H48"/>
  <c r="P38"/>
  <c r="N39"/>
  <c r="V39"/>
  <c r="T40"/>
  <c r="AB40"/>
  <c r="R41"/>
  <c r="Z41"/>
  <c r="P43"/>
  <c r="X43"/>
  <c r="V44"/>
  <c r="T45"/>
  <c r="AB45"/>
  <c r="Z46"/>
  <c r="P48"/>
  <c r="X48"/>
  <c r="N49"/>
  <c r="V49"/>
  <c r="T50"/>
  <c r="AB50"/>
  <c r="R51"/>
  <c r="Z51"/>
  <c r="R46"/>
  <c r="H39"/>
  <c r="D50"/>
  <c r="D40"/>
  <c r="X38"/>
  <c r="N38"/>
  <c r="V38"/>
  <c r="AB39"/>
  <c r="Z40"/>
  <c r="P41"/>
  <c r="X41"/>
  <c r="N43"/>
  <c r="V43"/>
  <c r="AB44"/>
  <c r="R45"/>
  <c r="Z45"/>
  <c r="P46"/>
  <c r="X46"/>
  <c r="N48"/>
  <c r="V48"/>
  <c r="AB49"/>
  <c r="P51"/>
  <c r="T39"/>
  <c r="V45"/>
  <c r="X51"/>
  <c r="Z38"/>
  <c r="AB46"/>
  <c r="R38"/>
  <c r="X39"/>
  <c r="V40"/>
  <c r="AB41"/>
  <c r="R43"/>
  <c r="X44"/>
  <c r="T46"/>
  <c r="R48"/>
  <c r="Z48"/>
  <c r="X49"/>
  <c r="V50"/>
  <c r="T51"/>
  <c r="N45"/>
  <c r="P49"/>
  <c r="R50"/>
  <c r="T44"/>
  <c r="V51"/>
  <c r="X40"/>
  <c r="Z49"/>
  <c r="AB38"/>
  <c r="T38"/>
  <c r="R39"/>
  <c r="Z39"/>
  <c r="P40"/>
  <c r="AB43"/>
  <c r="R44"/>
  <c r="Z44"/>
  <c r="P45"/>
  <c r="T48"/>
  <c r="AB48"/>
  <c r="R49"/>
  <c r="P50"/>
  <c r="X50"/>
  <c r="N46"/>
  <c r="P39"/>
  <c r="R40"/>
  <c r="T49"/>
  <c r="V41"/>
  <c r="X45"/>
  <c r="Z50"/>
  <c r="N77" l="1"/>
  <c r="F77"/>
  <c r="AB77"/>
  <c r="V77"/>
  <c r="L77"/>
  <c r="H77"/>
  <c r="T77"/>
  <c r="D77"/>
  <c r="J77"/>
  <c r="Z77"/>
  <c r="P77"/>
  <c r="S98" i="14"/>
  <c r="B77" i="10"/>
  <c r="R77"/>
  <c r="X77"/>
  <c r="AD77"/>
  <c r="B40" i="11"/>
  <c r="B42"/>
  <c r="B41"/>
  <c r="B39"/>
  <c r="B43"/>
  <c r="E6" l="1"/>
</calcChain>
</file>

<file path=xl/comments1.xml><?xml version="1.0" encoding="utf-8"?>
<comments xmlns="http://schemas.openxmlformats.org/spreadsheetml/2006/main">
  <authors>
    <author>Audra</author>
  </authors>
  <commentList>
    <comment ref="C7" authorId="0">
      <text>
        <r>
          <rPr>
            <sz val="9"/>
            <color indexed="81"/>
            <rFont val="Tahoma"/>
            <family val="2"/>
          </rPr>
          <t>Just like a paintbrush, a computer can be a tool to make art. Movie animators, game makers, and people who design ads and take professional photos all use programs to make their art even better. Now it's your turn!</t>
        </r>
      </text>
    </comment>
    <comment ref="C8" authorId="0">
      <text>
        <r>
          <rPr>
            <b/>
            <sz val="9"/>
            <color indexed="81"/>
            <rFont val="Tahoma"/>
            <family val="2"/>
          </rPr>
          <t>Paint a picture.</t>
        </r>
        <r>
          <rPr>
            <sz val="9"/>
            <color indexed="81"/>
            <rFont val="Tahoma"/>
            <family val="2"/>
          </rPr>
          <t xml:space="preserve"> Use a computer art program to make a picture of your favorite person or place. Use bright colors, shapes, and fun drawing tools. Then print it and share! If your computer doesn't have an art program, ask an adult to help you find a website that lets you paint or draw.</t>
        </r>
      </text>
    </comment>
    <comment ref="C9" authorId="0">
      <text>
        <r>
          <rPr>
            <b/>
            <sz val="9"/>
            <color indexed="81"/>
            <rFont val="Tahoma"/>
            <family val="2"/>
          </rPr>
          <t>Create a cool card.</t>
        </r>
        <r>
          <rPr>
            <sz val="9"/>
            <color indexed="81"/>
            <rFont val="Tahoma"/>
            <family val="2"/>
          </rPr>
          <t xml:space="preserve"> Create a thank-you card with pictures on the front and a nice message inside. Give it to someone who's helped you.
FOR MORE FUN: Make a birthday card, too.</t>
        </r>
      </text>
    </comment>
    <comment ref="C10" authorId="0">
      <text>
        <r>
          <rPr>
            <b/>
            <sz val="9"/>
            <color indexed="81"/>
            <rFont val="Tahoma"/>
            <family val="2"/>
          </rPr>
          <t>Build a bookmark.</t>
        </r>
        <r>
          <rPr>
            <sz val="9"/>
            <color indexed="81"/>
            <rFont val="Tahoma"/>
            <family val="2"/>
          </rPr>
          <t xml:space="preserve"> First, make an outline of the size you want (one inch wide and six inches long is a good place to start). Decorate it using an art program, then print it. Cover the bookmark in thick, clear tape to make it rip-proof and use it in your favorite book.
FOR MORE FUN: Make special bookmarks for all your Brownie friends.</t>
        </r>
      </text>
    </comment>
    <comment ref="C11" authorId="0">
      <text>
        <r>
          <rPr>
            <sz val="9"/>
            <color indexed="81"/>
            <rFont val="Tahoma"/>
            <family val="2"/>
          </rPr>
          <t>The internet is like an encyclopedia that constantly changes and gets bigger. Use search engines to learn about a fun subject. (Search engines like Google and Bing use special math to quickly search the Web. They bring back links to articles, images, and videos related to what you typed.)</t>
        </r>
      </text>
    </comment>
    <comment ref="C12" authorId="0">
      <text>
        <r>
          <rPr>
            <b/>
            <sz val="9"/>
            <color indexed="81"/>
            <rFont val="Tahoma"/>
            <family val="2"/>
          </rPr>
          <t>All about animals.</t>
        </r>
        <r>
          <rPr>
            <sz val="9"/>
            <color indexed="81"/>
            <rFont val="Tahoma"/>
            <family val="2"/>
          </rPr>
          <t xml:space="preserve"> Surfing the Internet is like visiting a digital zoo! Pick an animal you're interested in but don't know a lot about and use search engines to study it. Take notes as you read to create a Top 5 list of favorite facts to share.</t>
        </r>
      </text>
    </comment>
    <comment ref="C13" authorId="0">
      <text>
        <r>
          <rPr>
            <b/>
            <sz val="9"/>
            <color indexed="81"/>
            <rFont val="Tahoma"/>
            <family val="2"/>
          </rPr>
          <t>Hometown history.</t>
        </r>
        <r>
          <rPr>
            <sz val="9"/>
            <color indexed="81"/>
            <rFont val="Tahoma"/>
            <family val="2"/>
          </rPr>
          <t xml:space="preserve"> How much do you know about where you live? Use search engines to find out more about your hometown or the closest big city. Learn five fun facts to share with your Brownie friends.</t>
        </r>
      </text>
    </comment>
    <comment ref="C14" authorId="0">
      <text>
        <r>
          <rPr>
            <b/>
            <sz val="9"/>
            <color indexed="81"/>
            <rFont val="Tahoma"/>
            <family val="2"/>
          </rPr>
          <t xml:space="preserve">Online art walk. </t>
        </r>
        <r>
          <rPr>
            <sz val="9"/>
            <color indexed="81"/>
            <rFont val="Tahoma"/>
            <family val="2"/>
          </rPr>
          <t>If you like art and visiting museums, then you've got a whole world to explore online. Search for a famous art museum and then take their online tour. Once you know your way around, host an online tour for a friend or family member.
FOR MORE FUN: Find an old doll or toy collection to see what your grandparents might have played with.</t>
        </r>
      </text>
    </comment>
    <comment ref="C15" authorId="0">
      <text>
        <r>
          <rPr>
            <sz val="9"/>
            <color indexed="81"/>
            <rFont val="Tahoma"/>
            <family val="2"/>
          </rPr>
          <t>Just like a good book, the internet can take you across your town or across the world-without getting in the car or on a plane! Learn something new from a trip on the Web.</t>
        </r>
      </text>
    </comment>
    <comment ref="C16" authorId="0">
      <text>
        <r>
          <rPr>
            <b/>
            <sz val="9"/>
            <color indexed="81"/>
            <rFont val="Tahoma"/>
            <family val="2"/>
          </rPr>
          <t>Road trip.</t>
        </r>
        <r>
          <rPr>
            <sz val="9"/>
            <color indexed="81"/>
            <rFont val="Tahoma"/>
            <family val="2"/>
          </rPr>
          <t xml:space="preserve"> Visit a mapping site on the Web. Find where you live on the map and zoom in to see how close you can get. Try the same thing with your school, a friend's house, and somewhere far away, like a relative's house in another state.
FOR MORE FUN: Find directions from your house to a place you want to visit. How long would it take you to drive there?</t>
        </r>
      </text>
    </comment>
    <comment ref="C17" authorId="0">
      <text>
        <r>
          <rPr>
            <b/>
            <sz val="9"/>
            <color indexed="81"/>
            <rFont val="Tahoma"/>
            <family val="2"/>
          </rPr>
          <t>World adventure.</t>
        </r>
        <r>
          <rPr>
            <sz val="9"/>
            <color indexed="81"/>
            <rFont val="Tahoma"/>
            <family val="2"/>
          </rPr>
          <t xml:space="preserve"> Pick another country you want to visit one day. Find information to make a short travel guide. Include facts on language, money, and major holidays.
FOR MORE FUN: See if the country is home to Girl Scouts or your sister Girl Guides.</t>
        </r>
      </text>
    </comment>
    <comment ref="C18" authorId="0">
      <text>
        <r>
          <rPr>
            <b/>
            <sz val="9"/>
            <color indexed="81"/>
            <rFont val="Tahoma"/>
            <family val="2"/>
          </rPr>
          <t>3…2…1…blastoff!</t>
        </r>
        <r>
          <rPr>
            <sz val="9"/>
            <color indexed="81"/>
            <rFont val="Tahoma"/>
            <family val="2"/>
          </rPr>
          <t xml:space="preserve"> Use the Web to head into outer space! Pick any planet in our solar system and find five interesting facts about it, including how that planet got its name. Share what you find with your Brownie friends.</t>
        </r>
      </text>
    </comment>
    <comment ref="C19" authorId="0">
      <text>
        <r>
          <rPr>
            <sz val="9"/>
            <color indexed="81"/>
            <rFont val="Tahoma"/>
            <family val="2"/>
          </rPr>
          <t>E-mails. E-cards. Instant messages. Wall posts. Video chats. These are just some of the ways to keep in touch with friends and family on the Web. Try one for yourself!</t>
        </r>
      </text>
    </comment>
    <comment ref="C20" authorId="0">
      <text>
        <r>
          <rPr>
            <b/>
            <sz val="9"/>
            <color indexed="81"/>
            <rFont val="Tahoma"/>
            <family val="2"/>
          </rPr>
          <t>Here is my card.</t>
        </r>
        <r>
          <rPr>
            <sz val="9"/>
            <color indexed="81"/>
            <rFont val="Tahoma"/>
            <family val="2"/>
          </rPr>
          <t xml:space="preserve"> Search online for "e-cards" and you'll find dozens of sites that let you send free greeting cards designed for birthdays, holidays, or to just say hello. Send an e-card to three friends or relatives and let them know why they are important to you.</t>
        </r>
      </text>
    </comment>
    <comment ref="C21" authorId="0">
      <text>
        <r>
          <rPr>
            <b/>
            <sz val="9"/>
            <color indexed="81"/>
            <rFont val="Tahoma"/>
            <family val="2"/>
          </rPr>
          <t xml:space="preserve">You've got mail! </t>
        </r>
        <r>
          <rPr>
            <sz val="9"/>
            <color indexed="81"/>
            <rFont val="Tahoma"/>
            <family val="2"/>
          </rPr>
          <t>Send thank-you notes by e-mail when a friend or family member gives you a gift or does something nice. Use either your own e-mail address or an adult's (with their permission).
FOR MORE FUN: Attach a picture of yourself in your Brownie vest or sash.</t>
        </r>
      </text>
    </comment>
    <comment ref="C22" authorId="0">
      <text>
        <r>
          <rPr>
            <b/>
            <sz val="9"/>
            <color indexed="81"/>
            <rFont val="Tahoma"/>
            <family val="2"/>
          </rPr>
          <t>Dear President…</t>
        </r>
        <r>
          <rPr>
            <sz val="9"/>
            <color indexed="81"/>
            <rFont val="Tahoma"/>
            <family val="2"/>
          </rPr>
          <t>Did you know you can send the president a message online? Search for the White House page on the Web, then write the president a message about what's important to you. (You could do this for a different elected official, too.)</t>
        </r>
      </text>
    </comment>
    <comment ref="C23" authorId="0">
      <text>
        <r>
          <rPr>
            <sz val="9"/>
            <color indexed="81"/>
            <rFont val="Tahoma"/>
            <family val="2"/>
          </rPr>
          <t>From downloading music and making art to playing silly games that take you on an adventure or make learning math or typing a blast, there are many more ways to have computer fun.</t>
        </r>
      </text>
    </comment>
    <comment ref="C24" authorId="0">
      <text>
        <r>
          <rPr>
            <b/>
            <sz val="9"/>
            <color indexed="81"/>
            <rFont val="Tahoma"/>
            <family val="2"/>
          </rPr>
          <t>Game on!</t>
        </r>
        <r>
          <rPr>
            <sz val="9"/>
            <color indexed="81"/>
            <rFont val="Tahoma"/>
            <family val="2"/>
          </rPr>
          <t xml:space="preserve"> Visit at least three kid-friendly gaming sites and play the most popular games. Talk about your favorites with your Brownie friends. How would you make the games more fun or more challenging?</t>
        </r>
      </text>
    </comment>
    <comment ref="C25" authorId="0">
      <text>
        <r>
          <rPr>
            <b/>
            <sz val="9"/>
            <color indexed="81"/>
            <rFont val="Tahoma"/>
            <family val="2"/>
          </rPr>
          <t xml:space="preserve">Dance on! </t>
        </r>
        <r>
          <rPr>
            <sz val="9"/>
            <color indexed="81"/>
            <rFont val="Tahoma"/>
            <family val="2"/>
          </rPr>
          <t>Create a five-song playlist that you can dance to at your next party or Brownie meeting.
FOR MORE FUN: With an adult's help, download your favorite new song to add to your mix.</t>
        </r>
      </text>
    </comment>
    <comment ref="C26" authorId="0">
      <text>
        <r>
          <rPr>
            <b/>
            <sz val="9"/>
            <color indexed="81"/>
            <rFont val="Tahoma"/>
            <family val="2"/>
          </rPr>
          <t>Print on!</t>
        </r>
        <r>
          <rPr>
            <sz val="9"/>
            <color indexed="81"/>
            <rFont val="Tahoma"/>
            <family val="2"/>
          </rPr>
          <t xml:space="preserve"> Use a computer to create your own stationary with your name on top and patterns around the edges. Print a small stack and use it to send thank-you notes to cookie customers, invitations, or notes just because!</t>
        </r>
      </text>
    </comment>
    <comment ref="C30" authorId="0">
      <text>
        <r>
          <rPr>
            <sz val="9"/>
            <color indexed="81"/>
            <rFont val="Tahoma"/>
            <family val="2"/>
          </rPr>
          <t>Fill in the boxes about your "elf self" on the next page. Then add more fun details to the chart in one of these ways.</t>
        </r>
      </text>
    </comment>
    <comment ref="C31" authorId="0">
      <text>
        <r>
          <rPr>
            <b/>
            <sz val="9"/>
            <color indexed="81"/>
            <rFont val="Tahoma"/>
            <family val="2"/>
          </rPr>
          <t>Color in your eyes, hair, and favorite clothes.</t>
        </r>
        <r>
          <rPr>
            <sz val="9"/>
            <color indexed="81"/>
            <rFont val="Tahoma"/>
            <family val="2"/>
          </rPr>
          <t xml:space="preserve"> Share your elf self with your Brownie friends.
FOR MORE FUN: Find out the meaning of your name, as girls did to earn the Scribe badge in 1940. Write the meaning in the details box!</t>
        </r>
      </text>
    </comment>
    <comment ref="C32" authorId="0">
      <text>
        <r>
          <rPr>
            <b/>
            <sz val="9"/>
            <color indexed="81"/>
            <rFont val="Tahoma"/>
            <family val="2"/>
          </rPr>
          <t>Write on your elf self where you feel happy, hungry, tired, nervous, sad, angry, and thirsty.</t>
        </r>
        <r>
          <rPr>
            <sz val="9"/>
            <color indexed="81"/>
            <rFont val="Tahoma"/>
            <family val="2"/>
          </rPr>
          <t xml:space="preserve"> Do you get butterflies in your stomach when you're nervous? Do you get a big smile when you're happy?</t>
        </r>
      </text>
    </comment>
    <comment ref="C33" authorId="0">
      <text>
        <r>
          <rPr>
            <b/>
            <sz val="9"/>
            <color indexed="81"/>
            <rFont val="Tahoma"/>
            <family val="2"/>
          </rPr>
          <t>Share how you're unique!</t>
        </r>
        <r>
          <rPr>
            <sz val="9"/>
            <color indexed="81"/>
            <rFont val="Tahoma"/>
            <family val="2"/>
          </rPr>
          <t xml:space="preserve"> Some people have blue eyes, some brown; some have curly hair, some straight. People are interesting because they are different! Talk about the differences in your group's "elf selves."
FOR MORE FUN: Can you roll your tongue, cross your eyes, or wiggle your ears? Find these differences, too.</t>
        </r>
      </text>
    </comment>
    <comment ref="C34" authorId="0">
      <text>
        <r>
          <rPr>
            <sz val="9"/>
            <color indexed="81"/>
            <rFont val="Tahoma"/>
            <family val="2"/>
          </rPr>
          <t>First, look over the government food pyramid, which helps people know how to eat and exercise right. Then, use what you learn to add a healthy habit to your life. Get started in one of these ways.</t>
        </r>
      </text>
    </comment>
    <comment ref="C35" authorId="0">
      <text>
        <r>
          <rPr>
            <b/>
            <sz val="9"/>
            <color indexed="81"/>
            <rFont val="Tahoma"/>
            <family val="2"/>
          </rPr>
          <t>Try three new foods that are good for you.</t>
        </r>
        <r>
          <rPr>
            <sz val="9"/>
            <color indexed="81"/>
            <rFont val="Tahoma"/>
            <family val="2"/>
          </rPr>
          <t xml:space="preserve"> Pick them from different food groups. Talk with your Brownie friends about what they taste like, and decide on a way to eat them more often.
FOR MORE FUN: Learn why three different vitamins are important for your body.</t>
        </r>
      </text>
    </comment>
    <comment ref="C36" authorId="0">
      <text>
        <r>
          <rPr>
            <b/>
            <sz val="9"/>
            <color indexed="81"/>
            <rFont val="Tahoma"/>
            <family val="2"/>
          </rPr>
          <t>Try three different kinds of exercise, such as jumping rope, playing soccer, or riding a bike.</t>
        </r>
        <r>
          <rPr>
            <sz val="9"/>
            <color indexed="81"/>
            <rFont val="Tahoma"/>
            <family val="2"/>
          </rPr>
          <t xml:space="preserve"> Do each one for 20 minutes, and choose your favorite. How could you do it three times a week?
FOR MORE FUN: Have a workout party with friends.</t>
        </r>
      </text>
    </comment>
    <comment ref="C37" authorId="0">
      <text>
        <r>
          <rPr>
            <b/>
            <sz val="9"/>
            <color indexed="81"/>
            <rFont val="Tahoma"/>
            <family val="2"/>
          </rPr>
          <t>Take a thirsty challenge.</t>
        </r>
        <r>
          <rPr>
            <sz val="9"/>
            <color indexed="81"/>
            <rFont val="Tahoma"/>
            <family val="2"/>
          </rPr>
          <t xml:space="preserve"> Try not to drink sweetened juice or soda for one week. These drinkds have added sugar that makes you feel full of energy, and then really tired. Instead, drink water, low-fat milk, or fun fizzy seltzer. Can you keep making healthy choices?</t>
        </r>
      </text>
    </comment>
    <comment ref="C38" authorId="0">
      <text>
        <r>
          <rPr>
            <sz val="9"/>
            <color indexed="81"/>
            <rFont val="Tahoma"/>
            <family val="2"/>
          </rPr>
          <t>Learn to spot clues that tell you when you need to take especially good care of yourself.</t>
        </r>
      </text>
    </comment>
    <comment ref="C39" authorId="0">
      <text>
        <r>
          <rPr>
            <b/>
            <sz val="9"/>
            <color indexed="81"/>
            <rFont val="Tahoma"/>
            <family val="2"/>
          </rPr>
          <t>Talk about three common reasons your "tummy" might hurt.</t>
        </r>
        <r>
          <rPr>
            <sz val="9"/>
            <color indexed="81"/>
            <rFont val="Tahoma"/>
            <family val="2"/>
          </rPr>
          <t xml:space="preserve"> What you might call your "tummy" or "stomach" is what doctors call your "abdomen." What parts of it can act up and why? When you ask for help, it's good to have an idea of what might be wrong!</t>
        </r>
      </text>
    </comment>
    <comment ref="C40" authorId="0">
      <text>
        <r>
          <rPr>
            <b/>
            <sz val="9"/>
            <color indexed="81"/>
            <rFont val="Tahoma"/>
            <family val="2"/>
          </rPr>
          <t>Learn about a healthy temperature.</t>
        </r>
        <r>
          <rPr>
            <sz val="9"/>
            <color indexed="81"/>
            <rFont val="Tahoma"/>
            <family val="2"/>
          </rPr>
          <t xml:space="preserve"> When your temperature changes from a normal 98.6 degrees, it can mean you're sick. Team up with an adult to take your temperature, and learn two reasons why a temperature would be high, and two reasons it might be low.</t>
        </r>
      </text>
    </comment>
    <comment ref="C41" authorId="0">
      <text>
        <r>
          <rPr>
            <b/>
            <sz val="9"/>
            <color indexed="81"/>
            <rFont val="Tahoma"/>
            <family val="2"/>
          </rPr>
          <t xml:space="preserve">Find out about bandages. </t>
        </r>
        <r>
          <rPr>
            <sz val="9"/>
            <color indexed="81"/>
            <rFont val="Tahoma"/>
            <family val="2"/>
          </rPr>
          <t>Look at five different sizes, shapes, and colors of bandages. Why are they different? What would you cover with each one? Then learn and share one fact about how your body makes its own bandages.
FOR MORE FUN: Talk about what you can use if you are hurt and don't have a bandage.</t>
        </r>
      </text>
    </comment>
    <comment ref="C42" authorId="0">
      <text>
        <r>
          <rPr>
            <b/>
            <sz val="9"/>
            <color indexed="81"/>
            <rFont val="Tahoma"/>
            <family val="2"/>
          </rPr>
          <t>Know what to do if something bugs you.</t>
        </r>
        <r>
          <rPr>
            <sz val="9"/>
            <color indexed="81"/>
            <rFont val="Tahoma"/>
            <family val="2"/>
          </rPr>
          <t xml:space="preserve"> Sometimes, you get a stomachache because you're nervous. Or you might feel shy when you're sad or have a hard time sleeping when you're angry. Luckily, there are things you can do to feel happy if something is bugging you!</t>
        </r>
      </text>
    </comment>
    <comment ref="C43" authorId="0">
      <text>
        <r>
          <rPr>
            <b/>
            <sz val="9"/>
            <color indexed="81"/>
            <rFont val="Tahoma"/>
            <family val="2"/>
          </rPr>
          <t>Create a "happy box" with five things that make you smile.</t>
        </r>
        <r>
          <rPr>
            <sz val="9"/>
            <color indexed="81"/>
            <rFont val="Tahoma"/>
            <family val="2"/>
          </rPr>
          <t xml:space="preserve"> Find a box or bag. Fill it with your favorite books and toys, soft things to hug, or photos of happy times or people you love. The next time you feel worried or upset, get out your box and smile.</t>
        </r>
      </text>
    </comment>
    <comment ref="C44" authorId="0">
      <text>
        <r>
          <rPr>
            <b/>
            <sz val="9"/>
            <color indexed="81"/>
            <rFont val="Tahoma"/>
            <family val="2"/>
          </rPr>
          <t>Each day for one week, draw your "feeling faces."</t>
        </r>
        <r>
          <rPr>
            <sz val="9"/>
            <color indexed="81"/>
            <rFont val="Tahoma"/>
            <family val="2"/>
          </rPr>
          <t xml:space="preserve"> Do this in the morning, after school, and before you go to bed. Which time of day is your happiest? Why? Talk with your family, a teacher, or a librarian about how to make more times happy. Maybe by reading a story or playing catch?
FOR MORE FUN: Share one of your pictures with your group and talk about why you drew that face.</t>
        </r>
      </text>
    </comment>
    <comment ref="C45" authorId="0">
      <text>
        <r>
          <rPr>
            <b/>
            <sz val="9"/>
            <color indexed="81"/>
            <rFont val="Tahoma"/>
            <family val="2"/>
          </rPr>
          <t xml:space="preserve">Moving helps our bodies feel happier. </t>
        </r>
        <r>
          <rPr>
            <sz val="9"/>
            <color indexed="81"/>
            <rFont val="Tahoma"/>
            <family val="2"/>
          </rPr>
          <t>When something bugs you during the next two weeks, try a fun movement-like skipping, hula hooping, or jumping jacks-for five minutes. Talk with a friend about which ones make you feel best. Keep notes so you can use them later.</t>
        </r>
      </text>
    </comment>
    <comment ref="C46" authorId="0">
      <text>
        <r>
          <rPr>
            <sz val="9"/>
            <color indexed="81"/>
            <rFont val="Tahoma"/>
            <family val="2"/>
          </rPr>
          <t>Sometimes you need someone else to help you stay healthy! Find out who can help you in your community.</t>
        </r>
      </text>
    </comment>
    <comment ref="C47" authorId="0">
      <text>
        <r>
          <rPr>
            <b/>
            <sz val="9"/>
            <color indexed="81"/>
            <rFont val="Tahoma"/>
            <family val="2"/>
          </rPr>
          <t>Visit a doctor, dentist, or optometrist.</t>
        </r>
        <r>
          <rPr>
            <sz val="9"/>
            <color indexed="81"/>
            <rFont val="Tahoma"/>
            <family val="2"/>
          </rPr>
          <t xml:space="preserve"> Go to their office or invite them to speak to you. Ask what they do during an exam and how they help you stay healthy.</t>
        </r>
      </text>
    </comment>
    <comment ref="C48" authorId="0">
      <text>
        <r>
          <rPr>
            <b/>
            <sz val="9"/>
            <color indexed="81"/>
            <rFont val="Tahoma"/>
            <family val="2"/>
          </rPr>
          <t xml:space="preserve">Visit with a school nurse or counselor. </t>
        </r>
        <r>
          <rPr>
            <sz val="9"/>
            <color indexed="81"/>
            <rFont val="Tahoma"/>
            <family val="2"/>
          </rPr>
          <t>Find out what they do for students. What are some reasons students might need help?</t>
        </r>
      </text>
    </comment>
    <comment ref="C49" authorId="0">
      <text>
        <r>
          <rPr>
            <b/>
            <sz val="9"/>
            <color indexed="81"/>
            <rFont val="Tahoma"/>
            <family val="2"/>
          </rPr>
          <t>Meet someone who works in an ambulance.</t>
        </r>
        <r>
          <rPr>
            <sz val="9"/>
            <color indexed="81"/>
            <rFont val="Tahoma"/>
            <family val="2"/>
          </rPr>
          <t xml:space="preserve"> Find out what happens if someone has to go to the hospital in an ambulance. You might team up with an adult to see if an ambulance can come to your meeting.</t>
        </r>
      </text>
    </comment>
    <comment ref="C53" authorId="0">
      <text>
        <r>
          <rPr>
            <sz val="9"/>
            <color indexed="81"/>
            <rFont val="Tahoma"/>
            <family val="2"/>
          </rPr>
          <t>Make sure your body is ready to move! Learn a 10-minute routine that will help your body get ready for dancing. Practice it before all the dancing you do in this badge.</t>
        </r>
      </text>
    </comment>
    <comment ref="C54" authorId="0">
      <text>
        <r>
          <rPr>
            <b/>
            <sz val="9"/>
            <color indexed="81"/>
            <rFont val="Tahoma"/>
            <family val="2"/>
          </rPr>
          <t>Get flexible.</t>
        </r>
        <r>
          <rPr>
            <sz val="9"/>
            <color indexed="81"/>
            <rFont val="Tahoma"/>
            <family val="2"/>
          </rPr>
          <t xml:space="preserve"> Do one stretch for each of these body parts: arms, wrists, legs, ankles, feet, stomach, back, and neck. Then make each letter of the alphabet with your body-try it with friends!
FOR MORE FUN: Do your warm-up to a song!</t>
        </r>
      </text>
    </comment>
    <comment ref="C55" authorId="0">
      <text>
        <r>
          <rPr>
            <b/>
            <sz val="9"/>
            <color indexed="81"/>
            <rFont val="Tahoma"/>
            <family val="2"/>
          </rPr>
          <t>Make your warm-up animal themed.</t>
        </r>
        <r>
          <rPr>
            <sz val="9"/>
            <color indexed="81"/>
            <rFont val="Tahoma"/>
            <family val="2"/>
          </rPr>
          <t xml:space="preserve"> Move like a rabbit, a crab, a frog, a cheetah, or another favorite animal.</t>
        </r>
      </text>
    </comment>
    <comment ref="C56" authorId="0">
      <text>
        <r>
          <rPr>
            <b/>
            <sz val="9"/>
            <color indexed="81"/>
            <rFont val="Tahoma"/>
            <family val="2"/>
          </rPr>
          <t>Use the music.</t>
        </r>
        <r>
          <rPr>
            <sz val="9"/>
            <color indexed="81"/>
            <rFont val="Tahoma"/>
            <family val="2"/>
          </rPr>
          <t xml:space="preserve"> Put on three different kinds of music and try all of these actions during your routine: running, walking, jumping, skipping, hopping, leaping, sliding, bending, lifting, rolling, twisting, and turning.</t>
        </r>
      </text>
    </comment>
    <comment ref="C57" authorId="0">
      <text>
        <r>
          <rPr>
            <sz val="9"/>
            <color indexed="81"/>
            <rFont val="Tahoma"/>
            <family val="2"/>
          </rPr>
          <t>The world is full of snappy rhythms and amazing dances-from Chinese dragon dances and Latin cha-cha to West African welcome dances and all-American country line dancing. Try some steps new to you.</t>
        </r>
      </text>
    </comment>
    <comment ref="C58" authorId="0">
      <text>
        <r>
          <rPr>
            <b/>
            <sz val="9"/>
            <color indexed="81"/>
            <rFont val="Tahoma"/>
            <family val="2"/>
          </rPr>
          <t>Do some famous moves.</t>
        </r>
        <r>
          <rPr>
            <sz val="9"/>
            <color indexed="81"/>
            <rFont val="Tahoma"/>
            <family val="2"/>
          </rPr>
          <t xml:space="preserve"> Watch a dance performance or recital, a movie with dancing, or a TV dance show. Pay close attention to the steps so you can try your favorites.
FOR MORE FUN: Find out what the dances are called and where they came from.</t>
        </r>
      </text>
    </comment>
    <comment ref="C59" authorId="0">
      <text>
        <r>
          <rPr>
            <b/>
            <sz val="9"/>
            <color indexed="81"/>
            <rFont val="Tahoma"/>
            <family val="2"/>
          </rPr>
          <t>Ask a dancer for help.</t>
        </r>
        <r>
          <rPr>
            <sz val="9"/>
            <color indexed="81"/>
            <rFont val="Tahoma"/>
            <family val="2"/>
          </rPr>
          <t xml:space="preserve"> Invite a dance teacher or a family member, neighbor, or older Girl Scout who is skilled at dancing to teach you some basic steps or a simple folk dance.</t>
        </r>
      </text>
    </comment>
    <comment ref="C60" authorId="0">
      <text>
        <r>
          <rPr>
            <b/>
            <sz val="9"/>
            <color indexed="81"/>
            <rFont val="Tahoma"/>
            <family val="2"/>
          </rPr>
          <t>Try "dancercise."</t>
        </r>
        <r>
          <rPr>
            <sz val="9"/>
            <color indexed="81"/>
            <rFont val="Tahoma"/>
            <family val="2"/>
          </rPr>
          <t xml:space="preserve"> Some exercise classes use different kinds of fast-paced dance moves called </t>
        </r>
        <r>
          <rPr>
            <i/>
            <sz val="9"/>
            <color indexed="81"/>
            <rFont val="Tahoma"/>
            <family val="2"/>
          </rPr>
          <t>dancercise</t>
        </r>
        <r>
          <rPr>
            <sz val="9"/>
            <color indexed="81"/>
            <rFont val="Tahoma"/>
            <family val="2"/>
          </rPr>
          <t>. Choose one-such as Zumba, Jazzercise, or step aerobics-and learn a dancercise routine.</t>
        </r>
      </text>
    </comment>
    <comment ref="C61" authorId="0">
      <text>
        <r>
          <rPr>
            <sz val="9"/>
            <color indexed="81"/>
            <rFont val="Tahoma"/>
            <family val="2"/>
          </rPr>
          <t>There's more to dancing than the steps! Dancers use their entire bodies-from the balls of their feet to the smiles on their faces-to express the music and make sure the audience is having as much fun as they are.</t>
        </r>
      </text>
    </comment>
    <comment ref="C62" authorId="0">
      <text>
        <r>
          <rPr>
            <b/>
            <sz val="9"/>
            <color indexed="81"/>
            <rFont val="Tahoma"/>
            <family val="2"/>
          </rPr>
          <t xml:space="preserve">Head to the studio. </t>
        </r>
        <r>
          <rPr>
            <sz val="9"/>
            <color indexed="81"/>
            <rFont val="Tahoma"/>
            <family val="2"/>
          </rPr>
          <t>Visit a local dance studio and ask a teacher to show you good posture, how to use your face and hands to show feeling, and how to take a bow.</t>
        </r>
      </text>
    </comment>
    <comment ref="C63" authorId="0">
      <text>
        <r>
          <rPr>
            <b/>
            <sz val="9"/>
            <color indexed="81"/>
            <rFont val="Tahoma"/>
            <family val="2"/>
          </rPr>
          <t>Team up with an adult to find performance tips at the library or online.</t>
        </r>
        <r>
          <rPr>
            <sz val="9"/>
            <color indexed="81"/>
            <rFont val="Tahoma"/>
            <family val="2"/>
          </rPr>
          <t xml:space="preserve"> Once you've found tips to help you, practice at home or with your friends and Brownie sisters.</t>
        </r>
      </text>
    </comment>
    <comment ref="C64" authorId="0">
      <text>
        <r>
          <rPr>
            <b/>
            <sz val="9"/>
            <color indexed="81"/>
            <rFont val="Tahoma"/>
            <family val="2"/>
          </rPr>
          <t>Pretend you're a Girl Scout in 1930.</t>
        </r>
        <r>
          <rPr>
            <sz val="9"/>
            <color indexed="81"/>
            <rFont val="Tahoma"/>
            <family val="2"/>
          </rPr>
          <t xml:space="preserve"> With your group, try these activities from their Dancer badge:
 </t>
        </r>
        <r>
          <rPr>
            <sz val="9"/>
            <color indexed="81"/>
            <rFont val="Wingdings"/>
            <charset val="2"/>
          </rPr>
          <t></t>
        </r>
        <r>
          <rPr>
            <sz val="9"/>
            <color indexed="81"/>
            <rFont val="Tahoma"/>
            <family val="2"/>
          </rPr>
          <t xml:space="preserve">Demonstrate both a curtsy and a deep curtsy.
 </t>
        </r>
        <r>
          <rPr>
            <sz val="9"/>
            <color indexed="81"/>
            <rFont val="Wingdings"/>
            <charset val="2"/>
          </rPr>
          <t></t>
        </r>
        <r>
          <rPr>
            <sz val="9"/>
            <color indexed="81"/>
            <rFont val="Tahoma"/>
            <family val="2"/>
          </rPr>
          <t xml:space="preserve">Demonstrate the proper carriage in walking.
 </t>
        </r>
        <r>
          <rPr>
            <sz val="9"/>
            <color indexed="81"/>
            <rFont val="Wingdings"/>
            <charset val="2"/>
          </rPr>
          <t></t>
        </r>
        <r>
          <rPr>
            <sz val="9"/>
            <color indexed="81"/>
            <rFont val="Tahoma"/>
            <family val="2"/>
          </rPr>
          <t>Demonstrate the correct standing position.</t>
        </r>
      </text>
    </comment>
    <comment ref="C65" authorId="0">
      <text>
        <r>
          <rPr>
            <sz val="9"/>
            <color indexed="81"/>
            <rFont val="Tahoma"/>
            <family val="2"/>
          </rPr>
          <t>Choreograph your own three-minute dance. Pick the music, the costume, and give it a name.</t>
        </r>
      </text>
    </comment>
    <comment ref="C66" authorId="0">
      <text>
        <r>
          <rPr>
            <b/>
            <sz val="9"/>
            <color indexed="81"/>
            <rFont val="Tahoma"/>
            <family val="2"/>
          </rPr>
          <t xml:space="preserve">Create a special-occasion dance. </t>
        </r>
        <r>
          <rPr>
            <sz val="9"/>
            <color indexed="81"/>
            <rFont val="Tahoma"/>
            <family val="2"/>
          </rPr>
          <t>What about a thank-you dance for a friend, teacher, or parent? Or a birthday dance, first-day-of-school dance, new-friend dance, or "yay-it's summer!" dance?</t>
        </r>
      </text>
    </comment>
    <comment ref="C67" authorId="0">
      <text>
        <r>
          <rPr>
            <b/>
            <sz val="9"/>
            <color indexed="81"/>
            <rFont val="Tahoma"/>
            <family val="2"/>
          </rPr>
          <t xml:space="preserve">Use a dance to tell a story. </t>
        </r>
        <r>
          <rPr>
            <sz val="9"/>
            <color indexed="81"/>
            <rFont val="Tahoma"/>
            <family val="2"/>
          </rPr>
          <t>Retell your favorite book or movie-or create your own story. How can your moves show feelings like excitement, happiness, or surprise?</t>
        </r>
      </text>
    </comment>
    <comment ref="C68" authorId="0">
      <text>
        <r>
          <rPr>
            <b/>
            <sz val="9"/>
            <color indexed="81"/>
            <rFont val="Tahoma"/>
            <family val="2"/>
          </rPr>
          <t>Make up a dance to your favorite song.</t>
        </r>
        <r>
          <rPr>
            <sz val="9"/>
            <color indexed="81"/>
            <rFont val="Tahoma"/>
            <family val="2"/>
          </rPr>
          <t xml:space="preserve"> Create steps from your imagination or find cool steps from different dances and put them together.</t>
        </r>
      </text>
    </comment>
    <comment ref="C69" authorId="0">
      <text>
        <r>
          <rPr>
            <sz val="9"/>
            <color indexed="81"/>
            <rFont val="Tahoma"/>
            <family val="2"/>
          </rPr>
          <t>Take all the dancing you've learned and become a performer. Hold your head high and have all the fun of a Brownie dancer.</t>
        </r>
      </text>
    </comment>
    <comment ref="C70" authorId="0">
      <text>
        <r>
          <rPr>
            <b/>
            <sz val="9"/>
            <color indexed="81"/>
            <rFont val="Tahoma"/>
            <family val="2"/>
          </rPr>
          <t>Throw a dance party.</t>
        </r>
        <r>
          <rPr>
            <sz val="9"/>
            <color indexed="81"/>
            <rFont val="Tahoma"/>
            <family val="2"/>
          </rPr>
          <t xml:space="preserve"> Gather with your friends, Girl Scout sisters, or your family. Teach the dance you created or a dance you learned.
FOR MORE FUN: Make a party playlist with all kinds of dancing music. Every girl can choose a song.</t>
        </r>
      </text>
    </comment>
    <comment ref="C71" authorId="0">
      <text>
        <r>
          <rPr>
            <b/>
            <sz val="9"/>
            <color indexed="81"/>
            <rFont val="Tahoma"/>
            <family val="2"/>
          </rPr>
          <t>Perform a dance show for your community.</t>
        </r>
        <r>
          <rPr>
            <sz val="9"/>
            <color indexed="81"/>
            <rFont val="Tahoma"/>
            <family val="2"/>
          </rPr>
          <t xml:space="preserve"> Your show could be for a school talent show, a festival, a Brownie ceremony, or a special celebration at a Girl Scout meeting. You can even teach your dance to the audience.
FOR MORE FUN: Make a program about your show. You can list the dancers and tell the stories behind your badge.</t>
        </r>
      </text>
    </comment>
    <comment ref="C72" authorId="0">
      <text>
        <r>
          <rPr>
            <b/>
            <sz val="9"/>
            <color indexed="81"/>
            <rFont val="Tahoma"/>
            <family val="2"/>
          </rPr>
          <t xml:space="preserve">Perform a dance for your family. </t>
        </r>
        <r>
          <rPr>
            <sz val="9"/>
            <color indexed="81"/>
            <rFont val="Tahoma"/>
            <family val="2"/>
          </rPr>
          <t>Be sure to teach them the steps.</t>
        </r>
      </text>
    </comment>
    <comment ref="C76" authorId="0">
      <text>
        <r>
          <rPr>
            <sz val="9"/>
            <color indexed="81"/>
            <rFont val="Tahoma"/>
            <family val="2"/>
          </rPr>
          <t>Start your experimenting in the coolest place for science in your house-the kitchen! Science is responsible for making lots of different foods. Try one of these experiments, then enjoy the food when you're done!</t>
        </r>
      </text>
    </comment>
    <comment ref="C77" authorId="0">
      <text>
        <r>
          <rPr>
            <b/>
            <sz val="9"/>
            <color indexed="81"/>
            <rFont val="Tahoma"/>
            <family val="2"/>
          </rPr>
          <t>Make a salad dressing.</t>
        </r>
        <r>
          <rPr>
            <sz val="9"/>
            <color indexed="81"/>
            <rFont val="Tahoma"/>
            <family val="2"/>
          </rPr>
          <t xml:space="preserve"> Salad dressing is science in action! A vinaigrette is made with two liquids that don't want to blend. They need the help of an "emulsifier" to come together. Here, use mustard as your emulsifier to get vinegar and oil to mix into something yummy for your salad.
 </t>
        </r>
        <r>
          <rPr>
            <b/>
            <sz val="8"/>
            <color indexed="81"/>
            <rFont val="Tahoma"/>
            <family val="2"/>
          </rPr>
          <t>You'll need</t>
        </r>
        <r>
          <rPr>
            <sz val="9"/>
            <color indexed="81"/>
            <rFont val="Tahoma"/>
            <family val="2"/>
          </rPr>
          <t xml:space="preserve">: 1 tsp mustard; 1 Tbsp vinegar; 1/2 cup olive oil, salt and pepper; medium-size bowl; whisk
 </t>
        </r>
        <r>
          <rPr>
            <b/>
            <sz val="8"/>
            <color indexed="81"/>
            <rFont val="Tahoma"/>
            <family val="2"/>
          </rPr>
          <t>Instructions</t>
        </r>
        <r>
          <rPr>
            <sz val="9"/>
            <color indexed="81"/>
            <rFont val="Tahoma"/>
            <family val="2"/>
          </rPr>
          <t xml:space="preserve">: Put the mustard in the bowl. Add the vinegar and whisk, whisk, whisk! Slwoly add the oil while continuing to whisk. Watch closely as the dressing gets smooth.
 </t>
        </r>
        <r>
          <rPr>
            <b/>
            <sz val="8"/>
            <color indexed="81"/>
            <rFont val="Tahoma"/>
            <family val="2"/>
          </rPr>
          <t>What happens</t>
        </r>
        <r>
          <rPr>
            <sz val="9"/>
            <color indexed="81"/>
            <rFont val="Tahoma"/>
            <family val="2"/>
          </rPr>
          <t xml:space="preserve">? Look really closely-your dressing is not a mixture (like vinegar and water would be), but actually tiny oil bubbles floating in vinegar, with the help of mustard. It's an </t>
        </r>
        <r>
          <rPr>
            <b/>
            <sz val="8"/>
            <color indexed="81"/>
            <rFont val="Tahoma"/>
            <family val="2"/>
          </rPr>
          <t>emulsion</t>
        </r>
        <r>
          <rPr>
            <sz val="9"/>
            <color indexed="81"/>
            <rFont val="Tahoma"/>
            <family val="2"/>
          </rPr>
          <t>!</t>
        </r>
      </text>
    </comment>
    <comment ref="C78" authorId="0">
      <text>
        <r>
          <rPr>
            <b/>
            <sz val="9"/>
            <color indexed="81"/>
            <rFont val="Tahoma"/>
            <family val="2"/>
          </rPr>
          <t xml:space="preserve">Grow rock candy. </t>
        </r>
        <r>
          <rPr>
            <sz val="9"/>
            <color indexed="81"/>
            <rFont val="Tahoma"/>
            <family val="2"/>
          </rPr>
          <t xml:space="preserve">Make your own candy from sugar crystals.
 </t>
        </r>
        <r>
          <rPr>
            <b/>
            <sz val="8"/>
            <color indexed="81"/>
            <rFont val="Tahoma"/>
            <family val="2"/>
          </rPr>
          <t>You'll need</t>
        </r>
        <r>
          <rPr>
            <sz val="9"/>
            <color indexed="81"/>
            <rFont val="Tahoma"/>
            <family val="2"/>
          </rPr>
          <t xml:space="preserve">: 1 cup water; 4 cups sugar; food coloring; jar; wooden skewers or string
 </t>
        </r>
        <r>
          <rPr>
            <b/>
            <sz val="8"/>
            <color indexed="81"/>
            <rFont val="Tahoma"/>
            <family val="2"/>
          </rPr>
          <t>Instructions</t>
        </r>
        <r>
          <rPr>
            <sz val="9"/>
            <color indexed="81"/>
            <rFont val="Tahoma"/>
            <family val="2"/>
          </rPr>
          <t xml:space="preserve">: With an adult's help, boil the water. Slowly pour in the sugar, letting it dissolve as you pour. When the sugar won't dissolve anymore and begins building up on the bottom of the pan, add a few drops of the food coloring. (You can also add fruit flavoring now.) Pour this liquid into the jar, but don't let any undissolved sugar get into the jar. Put the skewers into the solution or tie string to a pencil and place the pencil across the jar.
 </t>
        </r>
        <r>
          <rPr>
            <b/>
            <sz val="8"/>
            <color indexed="81"/>
            <rFont val="Tahoma"/>
            <family val="2"/>
          </rPr>
          <t>What happens</t>
        </r>
        <r>
          <rPr>
            <sz val="9"/>
            <color indexed="81"/>
            <rFont val="Tahoma"/>
            <family val="2"/>
          </rPr>
          <t>? Crystals should start to form after about an hour, but if you wait several days or weeks, your rock candy will form large crystals. Sugar is actually made of tiny crystals that clump together. The same idea is used to make rock candy.
FOR MORE FUN: Use a hand lens or magnifying glass to look really closely at how the crystals grow. Do they look different than salt crystals?</t>
        </r>
      </text>
    </comment>
    <comment ref="C79" authorId="0">
      <text>
        <r>
          <rPr>
            <b/>
            <sz val="9"/>
            <color indexed="81"/>
            <rFont val="Tahoma"/>
            <family val="2"/>
          </rPr>
          <t>Make your own ice cream.</t>
        </r>
        <r>
          <rPr>
            <sz val="9"/>
            <color indexed="81"/>
            <rFont val="Tahoma"/>
            <family val="2"/>
          </rPr>
          <t xml:space="preserve"> With the help of salt, ice cream stays creamy instead of turning into a block of ice.
 </t>
        </r>
        <r>
          <rPr>
            <b/>
            <sz val="8"/>
            <color indexed="81"/>
            <rFont val="Tahoma"/>
            <family val="2"/>
          </rPr>
          <t>You'll need</t>
        </r>
        <r>
          <rPr>
            <sz val="9"/>
            <color indexed="81"/>
            <rFont val="Tahoma"/>
            <family val="2"/>
          </rPr>
          <t xml:space="preserve">: 1 Tbsp sugar, 1/2 cup whipping cream or half &amp; half; 1/4 tsp vanilla; 6 Tbsp rock salt or kosher salt; 1 pint-sized ziplock bag; 1 gallon-size ziplock bag; ice
 </t>
        </r>
        <r>
          <rPr>
            <b/>
            <sz val="8"/>
            <color indexed="81"/>
            <rFont val="Tahoma"/>
            <family val="2"/>
          </rPr>
          <t>Instructions</t>
        </r>
        <r>
          <rPr>
            <sz val="9"/>
            <color indexed="81"/>
            <rFont val="Tahoma"/>
            <family val="2"/>
          </rPr>
          <t xml:space="preserve">: Fill the pint-size bag with sugar, milk, and vanilla, then seal it. Fill the gallon-size bag halfway with ice, then add the salt. Place the pint bag inside the gallon bag and seal. Shake the bags for about 10 minutes, until you see ice cream forming in the small bag. (Wear gloves-your hands will get cold.) Then open it up and dig in!
</t>
        </r>
        <r>
          <rPr>
            <b/>
            <sz val="9"/>
            <color indexed="81"/>
            <rFont val="Tahoma"/>
            <family val="2"/>
          </rPr>
          <t>Tip</t>
        </r>
        <r>
          <rPr>
            <sz val="9"/>
            <color indexed="81"/>
            <rFont val="Tahoma"/>
            <family val="2"/>
          </rPr>
          <t xml:space="preserve">: Double-bag both bags in case something leaks.
 </t>
        </r>
        <r>
          <rPr>
            <b/>
            <sz val="8"/>
            <color indexed="81"/>
            <rFont val="Tahoma"/>
            <family val="2"/>
          </rPr>
          <t>What happens</t>
        </r>
        <r>
          <rPr>
            <sz val="9"/>
            <color indexed="81"/>
            <rFont val="Tahoma"/>
            <family val="2"/>
          </rPr>
          <t>? Salt helps keep the ice cream temperature low enough to freeze milk, and sugar helps kep the ice cream from freezing solid! (There's more cool science in ice cream-with an adult, find out more online.)</t>
        </r>
      </text>
    </comment>
    <comment ref="C80" authorId="0">
      <text>
        <r>
          <rPr>
            <sz val="9"/>
            <color indexed="81"/>
            <rFont val="Tahoma"/>
            <family val="2"/>
          </rPr>
          <t>Ever wonder why your clothes sometimes cling to you? Or why you feel a shock when you touch a doorknob? It's because of static electricity. Try one of these experiments to find out more about how it works.</t>
        </r>
      </text>
    </comment>
    <comment ref="C81" authorId="0">
      <text>
        <r>
          <rPr>
            <b/>
            <sz val="9"/>
            <color indexed="81"/>
            <rFont val="Tahoma"/>
            <family val="2"/>
          </rPr>
          <t>Follow the balloon leader.</t>
        </r>
        <r>
          <rPr>
            <sz val="9"/>
            <color indexed="81"/>
            <rFont val="Tahoma"/>
            <family val="2"/>
          </rPr>
          <t xml:space="preserve"> A balloon charged with static electricity can make a lot of different things folow it around the room!
 </t>
        </r>
        <r>
          <rPr>
            <b/>
            <sz val="8"/>
            <color indexed="81"/>
            <rFont val="Tahoma"/>
            <family val="2"/>
          </rPr>
          <t>You'll need</t>
        </r>
        <r>
          <rPr>
            <sz val="9"/>
            <color indexed="81"/>
            <rFont val="Tahoma"/>
            <family val="2"/>
          </rPr>
          <t xml:space="preserve">: a balloon; a ping-pong ball; paper; bubbles (optional)
 </t>
        </r>
        <r>
          <rPr>
            <b/>
            <sz val="8"/>
            <color indexed="81"/>
            <rFont val="Tahoma"/>
            <family val="2"/>
          </rPr>
          <t>Instructions</t>
        </r>
        <r>
          <rPr>
            <sz val="9"/>
            <color indexed="81"/>
            <rFont val="Tahoma"/>
            <family val="2"/>
          </rPr>
          <t xml:space="preserve">: Blow up the balloon and tie the end. Rub it on your hair. Then hold it close to a Ping-Pong ball. When you move the balloon, watch the science magic.
 </t>
        </r>
        <r>
          <rPr>
            <b/>
            <sz val="8"/>
            <color indexed="81"/>
            <rFont val="Tahoma"/>
            <family val="2"/>
          </rPr>
          <t>What happens</t>
        </r>
        <r>
          <rPr>
            <sz val="9"/>
            <color indexed="81"/>
            <rFont val="Tahoma"/>
            <family val="2"/>
          </rPr>
          <t>? When you rub the balloon against your hair, you give it a negative charge. The balloon takes some of the electrons from your hair, which leaves your hair positively charged.
  Your positively charged hair is now attracted to the negatively charged ballon, so your hair starts to rise up to meet it. This is similar to the Ping-Pong ball, which is drawn to the negatively charged ballon as the area near it becomes positively charged - opposite charges attract.
  You also see how same charges repel here0after you rub the balloon, the strands of your hair repel each other!
FOR MORE FUN: Try the experiment again with small bits of paper, or blow some bubbles and see if they'll follow the balloon.</t>
        </r>
      </text>
    </comment>
    <comment ref="C82" authorId="0">
      <text>
        <r>
          <rPr>
            <b/>
            <sz val="9"/>
            <color indexed="81"/>
            <rFont val="Tahoma"/>
            <family val="2"/>
          </rPr>
          <t xml:space="preserve">Make pepper dance. </t>
        </r>
        <r>
          <rPr>
            <sz val="9"/>
            <color indexed="81"/>
            <rFont val="Tahoma"/>
            <family val="2"/>
          </rPr>
          <t xml:space="preserve">See what happens when electric charges jump back and forth.
 </t>
        </r>
        <r>
          <rPr>
            <b/>
            <sz val="8"/>
            <color indexed="81"/>
            <rFont val="Tahoma"/>
            <family val="2"/>
          </rPr>
          <t>You'll need</t>
        </r>
        <r>
          <rPr>
            <sz val="9"/>
            <color indexed="81"/>
            <rFont val="Tahoma"/>
            <family val="2"/>
          </rPr>
          <t xml:space="preserve">: salt, pepper, a sheet of paper, a balloon
 </t>
        </r>
        <r>
          <rPr>
            <b/>
            <sz val="8"/>
            <color indexed="81"/>
            <rFont val="Tahoma"/>
            <family val="2"/>
          </rPr>
          <t>Instructions</t>
        </r>
        <r>
          <rPr>
            <sz val="9"/>
            <color indexed="81"/>
            <rFont val="Tahoma"/>
            <family val="2"/>
          </rPr>
          <t xml:space="preserve">: Pour some salt and pepper on the sheet of paper. Blow up the balloon and tie it, and then rub it on your hair. Hold it over the salt and pepper and watch a "dance"!
 </t>
        </r>
        <r>
          <rPr>
            <b/>
            <sz val="8"/>
            <color indexed="81"/>
            <rFont val="Tahoma"/>
            <family val="2"/>
          </rPr>
          <t>What happen</t>
        </r>
        <r>
          <rPr>
            <sz val="9"/>
            <color indexed="81"/>
            <rFont val="Tahoma"/>
            <family val="2"/>
          </rPr>
          <t>s? After you rub the balloon on your hair, it gets a negative charge. When you bring it close to the salt and pepper, the charge attracts the pepper first because it's lighter than salt. The pepper moves to the balloon, where it gets a negative charge, which repels it back to the paper. There, it loses the charge, and the "dance" starts again.</t>
        </r>
      </text>
    </comment>
    <comment ref="C83" authorId="0">
      <text>
        <r>
          <rPr>
            <b/>
            <sz val="9"/>
            <color indexed="81"/>
            <rFont val="Tahoma"/>
            <family val="2"/>
          </rPr>
          <t xml:space="preserve">Bend water. </t>
        </r>
        <r>
          <rPr>
            <sz val="9"/>
            <color indexed="81"/>
            <rFont val="Tahoma"/>
            <family val="2"/>
          </rPr>
          <t xml:space="preserve">See if you can bend water with static electricity.
 </t>
        </r>
        <r>
          <rPr>
            <b/>
            <sz val="8"/>
            <color indexed="81"/>
            <rFont val="Tahoma"/>
            <family val="2"/>
          </rPr>
          <t>You'll need</t>
        </r>
        <r>
          <rPr>
            <sz val="9"/>
            <color indexed="81"/>
            <rFont val="Tahoma"/>
            <family val="2"/>
          </rPr>
          <t xml:space="preserve">: running water from a tap; a plastic comb; a wool sweater
 </t>
        </r>
        <r>
          <rPr>
            <b/>
            <sz val="8"/>
            <color indexed="81"/>
            <rFont val="Tahoma"/>
            <family val="2"/>
          </rPr>
          <t>Instructions</t>
        </r>
        <r>
          <rPr>
            <sz val="9"/>
            <color indexed="81"/>
            <rFont val="Tahoma"/>
            <family val="2"/>
          </rPr>
          <t xml:space="preserve">: Turn the water on in a very thing stream. Rub the comb very quickly on the sweater. Then bring the teeth of the comb near the water, about 3-4 inches below the faucet. Watch closely!
 </t>
        </r>
        <r>
          <rPr>
            <b/>
            <sz val="8"/>
            <color indexed="81"/>
            <rFont val="Tahoma"/>
            <family val="2"/>
          </rPr>
          <t>What happens</t>
        </r>
        <r>
          <rPr>
            <sz val="9"/>
            <color indexed="81"/>
            <rFont val="Tahoma"/>
            <family val="2"/>
          </rPr>
          <t>? The water bends toward the comb! By rubbing the comb against the sweater, you gave it a positive charge. This caused the water to be attracted to the charged item.
FOR MORE FUN: Try moving the comb different distances from the water. Then try running it through your hair more times. You could also try different kinds of combs.</t>
        </r>
      </text>
    </comment>
    <comment ref="C84" authorId="0">
      <text>
        <r>
          <rPr>
            <sz val="9"/>
            <color indexed="81"/>
            <rFont val="Tahoma"/>
            <family val="2"/>
          </rPr>
          <t>How come some things float, while others don't? It's all aobut density. Density is not weight, but it's related. For example, if you swim in the pool with blow-up floaties or a raft, you won't sink because the air inside the floaties is less dense than the water around you. So the air helps hold you up! Try one of these to find out more about density.</t>
        </r>
      </text>
    </comment>
    <comment ref="C85" authorId="0">
      <text>
        <r>
          <rPr>
            <b/>
            <sz val="9"/>
            <color indexed="81"/>
            <rFont val="Tahoma"/>
            <family val="2"/>
          </rPr>
          <t>Eggs in salt water</t>
        </r>
        <r>
          <rPr>
            <sz val="9"/>
            <color indexed="81"/>
            <rFont val="Tahoma"/>
            <family val="2"/>
          </rPr>
          <t xml:space="preserve">. See if you can keep an egg suspended in the middle of a glass with this experiment.
 </t>
        </r>
        <r>
          <rPr>
            <b/>
            <sz val="8"/>
            <color indexed="81"/>
            <rFont val="Tahoma"/>
            <family val="2"/>
          </rPr>
          <t>You'll need</t>
        </r>
        <r>
          <rPr>
            <sz val="9"/>
            <color indexed="81"/>
            <rFont val="Tahoma"/>
            <family val="2"/>
          </rPr>
          <t xml:space="preserve">: a tall glass or clear pitcher; 4 Tbsp salt; 2 cups water; food coloring; an egg
 </t>
        </r>
        <r>
          <rPr>
            <b/>
            <sz val="8"/>
            <color indexed="81"/>
            <rFont val="Tahoma"/>
            <family val="2"/>
          </rPr>
          <t>Instructions</t>
        </r>
        <r>
          <rPr>
            <sz val="9"/>
            <color indexed="81"/>
            <rFont val="Tahoma"/>
            <family val="2"/>
          </rPr>
          <t xml:space="preserve">: Mix the salt and one cup of water in the glass, then add a few drops of food coloring. Mix to dissolve the salt. Then slowly pour the remaining cup of plain water down the side of the glass. Carefully lower your egg into the glass.
 </t>
        </r>
        <r>
          <rPr>
            <b/>
            <sz val="8"/>
            <color indexed="81"/>
            <rFont val="Tahoma"/>
            <family val="2"/>
          </rPr>
          <t>What happens</t>
        </r>
        <r>
          <rPr>
            <sz val="9"/>
            <color indexed="81"/>
            <rFont val="Tahoma"/>
            <family val="2"/>
          </rPr>
          <t xml:space="preserve">? The egg should sink unti lit hits the layer of salt water. (The food coloring is to help you see the boundary between the salt water and plain water.) Why does the egg stop sinking? Because the salt water is denser than the egg!
</t>
        </r>
      </text>
    </comment>
    <comment ref="C86" authorId="0">
      <text>
        <r>
          <rPr>
            <b/>
            <sz val="9"/>
            <color indexed="81"/>
            <rFont val="Tahoma"/>
            <family val="2"/>
          </rPr>
          <t>Danding raisins</t>
        </r>
        <r>
          <rPr>
            <sz val="9"/>
            <color indexed="81"/>
            <rFont val="Tahoma"/>
            <family val="2"/>
          </rPr>
          <t xml:space="preserve">. Can you make raisins move without touching them? Try this experiment.
 </t>
        </r>
        <r>
          <rPr>
            <b/>
            <sz val="8"/>
            <color indexed="81"/>
            <rFont val="Tahoma"/>
            <family val="2"/>
          </rPr>
          <t>You'll need</t>
        </r>
        <r>
          <rPr>
            <sz val="9"/>
            <color indexed="81"/>
            <rFont val="Tahoma"/>
            <family val="2"/>
          </rPr>
          <t xml:space="preserve">: Can of lemon-lime soda (like Springe or 7Up); tall glass; a small box of raisins
 </t>
        </r>
        <r>
          <rPr>
            <b/>
            <sz val="8"/>
            <color indexed="81"/>
            <rFont val="Tahoma"/>
            <family val="2"/>
          </rPr>
          <t>Instructions</t>
        </r>
        <r>
          <rPr>
            <sz val="9"/>
            <color indexed="81"/>
            <rFont val="Tahoma"/>
            <family val="2"/>
          </rPr>
          <t xml:space="preserve">: Pour the soda into the glass. Drop 6 or 7 raisins into the soda. Watch them for a few seconds.
 </t>
        </r>
        <r>
          <rPr>
            <b/>
            <sz val="8"/>
            <color indexed="81"/>
            <rFont val="Tahoma"/>
            <family val="2"/>
          </rPr>
          <t>What happens</t>
        </r>
        <r>
          <rPr>
            <sz val="9"/>
            <color indexed="81"/>
            <rFont val="Tahoma"/>
            <family val="2"/>
          </rPr>
          <t>? Raisins are denser than the soda so at first they sink. But then the bubbles from the soda fill in the wrinkles in the raisins, lifting them up. When the bubbles reach the top of the glass, they pop, and the raisins sink again.</t>
        </r>
      </text>
    </comment>
    <comment ref="C87" authorId="0">
      <text>
        <r>
          <rPr>
            <b/>
            <sz val="9"/>
            <color indexed="81"/>
            <rFont val="Tahoma"/>
            <family val="2"/>
          </rPr>
          <t xml:space="preserve">Lemons vs. limes. </t>
        </r>
        <r>
          <rPr>
            <sz val="9"/>
            <color indexed="81"/>
            <rFont val="Tahoma"/>
            <family val="2"/>
          </rPr>
          <t xml:space="preserve">Lemons and limes seem very alike. But are they really?
 </t>
        </r>
        <r>
          <rPr>
            <b/>
            <sz val="8"/>
            <color indexed="81"/>
            <rFont val="Tahoma"/>
            <family val="2"/>
          </rPr>
          <t>You'll need</t>
        </r>
        <r>
          <rPr>
            <sz val="9"/>
            <color indexed="81"/>
            <rFont val="Tahoma"/>
            <family val="2"/>
          </rPr>
          <t xml:space="preserve">: a deep container; a lemon; a lime
 </t>
        </r>
        <r>
          <rPr>
            <b/>
            <sz val="8"/>
            <color indexed="81"/>
            <rFont val="Tahoma"/>
            <family val="2"/>
          </rPr>
          <t>Instructions</t>
        </r>
        <r>
          <rPr>
            <sz val="9"/>
            <color indexed="81"/>
            <rFont val="Tahoma"/>
            <family val="2"/>
          </rPr>
          <t xml:space="preserve">: Fill a deep container with water. Add the lemon and lime.
 </t>
        </r>
        <r>
          <rPr>
            <b/>
            <sz val="8"/>
            <color indexed="81"/>
            <rFont val="Tahoma"/>
            <family val="2"/>
          </rPr>
          <t>What happens</t>
        </r>
        <r>
          <rPr>
            <sz val="9"/>
            <color indexed="81"/>
            <rFont val="Tahoma"/>
            <family val="2"/>
          </rPr>
          <t>? Usually the lemon will float and the lime won't. This is because a lime is denser than water, but a lemon is not.
FOR MORE FUN: Try the experiment again with different juicy fruits. You could use an orange with peel and one without, and then add more fruits with and without peels. Which float and which sink? Are any of them in the middle?</t>
        </r>
      </text>
    </comment>
    <comment ref="C88" authorId="0">
      <text>
        <r>
          <rPr>
            <sz val="9"/>
            <color indexed="81"/>
            <rFont val="Tahoma"/>
            <family val="2"/>
          </rPr>
          <t xml:space="preserve">When mixed with a gas called carbon dioxide, some household items can have a fun reaction. Check out how carbon dioxide reacts with different elements.
</t>
        </r>
        <r>
          <rPr>
            <b/>
            <sz val="9"/>
            <color indexed="81"/>
            <rFont val="Tahoma"/>
            <family val="2"/>
          </rPr>
          <t>Important Tip:</t>
        </r>
        <r>
          <rPr>
            <sz val="9"/>
            <color indexed="81"/>
            <rFont val="Tahoma"/>
            <family val="2"/>
          </rPr>
          <t xml:space="preserve"> Make sure you wear sunglasses or safety goggles for these experiments!</t>
        </r>
      </text>
    </comment>
    <comment ref="C89" authorId="0">
      <text>
        <r>
          <rPr>
            <b/>
            <sz val="9"/>
            <color indexed="81"/>
            <rFont val="Tahoma"/>
            <family val="2"/>
          </rPr>
          <t>Soda geyser.</t>
        </r>
        <r>
          <rPr>
            <sz val="9"/>
            <color indexed="81"/>
            <rFont val="Tahoma"/>
            <family val="2"/>
          </rPr>
          <t xml:space="preserve"> A geyser is a hole in the earth that sprays out hot water and steam. So making your own is definitely an </t>
        </r>
        <r>
          <rPr>
            <i/>
            <sz val="9"/>
            <color indexed="81"/>
            <rFont val="Tahoma"/>
            <family val="2"/>
          </rPr>
          <t>outside</t>
        </r>
        <r>
          <rPr>
            <sz val="9"/>
            <color indexed="81"/>
            <rFont val="Tahoma"/>
            <family val="2"/>
          </rPr>
          <t xml:space="preserve"> experiment!</t>
        </r>
        <r>
          <rPr>
            <b/>
            <sz val="9"/>
            <color indexed="81"/>
            <rFont val="Tahoma"/>
            <family val="2"/>
          </rPr>
          <t xml:space="preserve">
 </t>
        </r>
        <r>
          <rPr>
            <b/>
            <sz val="8"/>
            <color indexed="81"/>
            <rFont val="Tahoma"/>
            <family val="2"/>
          </rPr>
          <t>You'll need</t>
        </r>
        <r>
          <rPr>
            <sz val="9"/>
            <color indexed="81"/>
            <rFont val="Tahoma"/>
            <family val="2"/>
          </rPr>
          <t>: 2-liter bottle of Diet Coke; Roll of Mentos candy (mint works best); Long piece of scotch tape</t>
        </r>
        <r>
          <rPr>
            <b/>
            <sz val="9"/>
            <color indexed="81"/>
            <rFont val="Tahoma"/>
            <family val="2"/>
          </rPr>
          <t xml:space="preserve">
 </t>
        </r>
        <r>
          <rPr>
            <b/>
            <sz val="8"/>
            <color indexed="81"/>
            <rFont val="Tahoma"/>
            <family val="2"/>
          </rPr>
          <t>Instructions</t>
        </r>
        <r>
          <rPr>
            <sz val="9"/>
            <color indexed="81"/>
            <rFont val="Tahoma"/>
            <family val="2"/>
          </rPr>
          <t>: Take the top off the soda bottle and set the bottle on the ground somewhere outside with nothing else around. Open the package of Mentos candy and stick them along a piece of tape so you can drop them all into the soda at once. When you are ready to make the drop, be ready to run and stand back!</t>
        </r>
        <r>
          <rPr>
            <b/>
            <sz val="9"/>
            <color indexed="81"/>
            <rFont val="Tahoma"/>
            <family val="2"/>
          </rPr>
          <t xml:space="preserve">
 </t>
        </r>
        <r>
          <rPr>
            <b/>
            <sz val="8"/>
            <color indexed="81"/>
            <rFont val="Tahoma"/>
            <family val="2"/>
          </rPr>
          <t>What happens</t>
        </r>
        <r>
          <rPr>
            <sz val="9"/>
            <color indexed="81"/>
            <rFont val="Tahoma"/>
            <family val="2"/>
          </rPr>
          <t>?</t>
        </r>
        <r>
          <rPr>
            <b/>
            <sz val="9"/>
            <color indexed="81"/>
            <rFont val="Tahoma"/>
            <family val="2"/>
          </rPr>
          <t xml:space="preserve"> </t>
        </r>
        <r>
          <rPr>
            <sz val="9"/>
            <color indexed="81"/>
            <rFont val="Tahoma"/>
            <family val="2"/>
          </rPr>
          <t>A soda geyser will erupt because of the carbon dioxide gas created by the rapid reaction between the candy and soda.</t>
        </r>
      </text>
    </comment>
    <comment ref="C90" authorId="0">
      <text>
        <r>
          <rPr>
            <b/>
            <sz val="9"/>
            <color indexed="81"/>
            <rFont val="Tahoma"/>
            <family val="2"/>
          </rPr>
          <t xml:space="preserve">Film-canister rockets. </t>
        </r>
        <r>
          <rPr>
            <sz val="9"/>
            <color indexed="81"/>
            <rFont val="Tahoma"/>
            <family val="2"/>
          </rPr>
          <t>If a gas like carbon dioxide builds up, it can create a strong force.</t>
        </r>
        <r>
          <rPr>
            <b/>
            <sz val="9"/>
            <color indexed="81"/>
            <rFont val="Tahoma"/>
            <family val="2"/>
          </rPr>
          <t xml:space="preserve">
 </t>
        </r>
        <r>
          <rPr>
            <b/>
            <sz val="8"/>
            <color indexed="81"/>
            <rFont val="Tahoma"/>
            <family val="2"/>
          </rPr>
          <t>You'll need</t>
        </r>
        <r>
          <rPr>
            <sz val="9"/>
            <color indexed="81"/>
            <rFont val="Tahoma"/>
            <family val="2"/>
          </rPr>
          <t xml:space="preserve">: an old film canister with a pop-in lid (it's important that the lid is </t>
        </r>
        <r>
          <rPr>
            <i/>
            <sz val="9"/>
            <color indexed="81"/>
            <rFont val="Tahoma"/>
            <family val="2"/>
          </rPr>
          <t>pop-in</t>
        </r>
        <r>
          <rPr>
            <sz val="9"/>
            <color indexed="81"/>
            <rFont val="Tahoma"/>
            <family val="2"/>
          </rPr>
          <t>, not pop-on. Pop in canisters are usually clear, while pop-ons are usually black with a grey or black lids. Canisters are available at photo stores or science-supply stories); water; Alka-Seltzer tablets</t>
        </r>
        <r>
          <rPr>
            <b/>
            <sz val="9"/>
            <color indexed="81"/>
            <rFont val="Tahoma"/>
            <family val="2"/>
          </rPr>
          <t xml:space="preserve">
 </t>
        </r>
        <r>
          <rPr>
            <b/>
            <sz val="8"/>
            <color indexed="81"/>
            <rFont val="Tahoma"/>
            <family val="2"/>
          </rPr>
          <t>Instructions</t>
        </r>
        <r>
          <rPr>
            <sz val="9"/>
            <color indexed="81"/>
            <rFont val="Tahoma"/>
            <family val="2"/>
          </rPr>
          <t>: Fill the film canister half-full with water. Cut the Alka Seltzer tablet into 4 pieces, then drop the pieces into the canister, and snap on the lid. Time the reaction!</t>
        </r>
        <r>
          <rPr>
            <b/>
            <sz val="9"/>
            <color indexed="81"/>
            <rFont val="Tahoma"/>
            <family val="2"/>
          </rPr>
          <t xml:space="preserve">
 </t>
        </r>
        <r>
          <rPr>
            <b/>
            <sz val="8"/>
            <color indexed="81"/>
            <rFont val="Tahoma"/>
            <family val="2"/>
          </rPr>
          <t>What happens</t>
        </r>
        <r>
          <rPr>
            <sz val="9"/>
            <color indexed="81"/>
            <rFont val="Tahoma"/>
            <family val="2"/>
          </rPr>
          <t>? The carbon dioxide created by the reaction in the canister should pop the top off the canister.
FOR MORE FUN: Try again, changing the amount of water or Alka-Seltzer. Is there a best combination?</t>
        </r>
      </text>
    </comment>
    <comment ref="C91" authorId="0">
      <text>
        <r>
          <rPr>
            <b/>
            <sz val="9"/>
            <color indexed="81"/>
            <rFont val="Tahoma"/>
            <family val="2"/>
          </rPr>
          <t xml:space="preserve">Blow up a balloon without using your breath. </t>
        </r>
        <r>
          <rPr>
            <sz val="9"/>
            <color indexed="81"/>
            <rFont val="Tahoma"/>
            <family val="2"/>
          </rPr>
          <t>Gases like carbon dioxide will try to find a place to go when they are expanding in confined spaces. Test this out by showing your friends how to blow up a balloon without using your breath. Be careful-the balloon might pop!</t>
        </r>
        <r>
          <rPr>
            <b/>
            <sz val="9"/>
            <color indexed="81"/>
            <rFont val="Tahoma"/>
            <family val="2"/>
          </rPr>
          <t xml:space="preserve">
 </t>
        </r>
        <r>
          <rPr>
            <b/>
            <sz val="8"/>
            <color indexed="81"/>
            <rFont val="Tahoma"/>
            <family val="2"/>
          </rPr>
          <t>You'll need</t>
        </r>
        <r>
          <rPr>
            <sz val="9"/>
            <color indexed="81"/>
            <rFont val="Tahoma"/>
            <family val="2"/>
          </rPr>
          <t>: 2 spoons; 2 Tbsp vinegar; a clean, empty plastic bottle; a balloon; 1 tsp baking soda</t>
        </r>
        <r>
          <rPr>
            <b/>
            <sz val="9"/>
            <color indexed="81"/>
            <rFont val="Tahoma"/>
            <family val="2"/>
          </rPr>
          <t xml:space="preserve">
 </t>
        </r>
        <r>
          <rPr>
            <b/>
            <sz val="8"/>
            <color indexed="81"/>
            <rFont val="Tahoma"/>
            <family val="2"/>
          </rPr>
          <t>Instructions</t>
        </r>
        <r>
          <rPr>
            <sz val="9"/>
            <color indexed="81"/>
            <rFont val="Tahoma"/>
            <family val="2"/>
          </rPr>
          <t>: With one of the spoons, add the vinegar to the bottle. Ask a friend or an adult to hold open the mouth of the balloon, and, using the other spoon, pour baking soda into the balloon. Then stretch the balloon's opening over the mouth of the bottle. Make sure the baking soda inside the balloon falls into the vinegar</t>
        </r>
        <r>
          <rPr>
            <b/>
            <sz val="9"/>
            <color indexed="81"/>
            <rFont val="Tahoma"/>
            <family val="2"/>
          </rPr>
          <t xml:space="preserve">
 </t>
        </r>
        <r>
          <rPr>
            <b/>
            <sz val="8"/>
            <color indexed="81"/>
            <rFont val="Tahoma"/>
            <family val="2"/>
          </rPr>
          <t>What happens</t>
        </r>
        <r>
          <rPr>
            <sz val="9"/>
            <color indexed="81"/>
            <rFont val="Tahoma"/>
            <family val="2"/>
          </rPr>
          <t>? The baking soda and vinegar create carbon dioxide when they mix. There is not enough room inside the bottle for the extra gas, so it expands into the balloon, blowing it up!</t>
        </r>
      </text>
    </comment>
    <comment ref="C93" authorId="0">
      <text>
        <r>
          <rPr>
            <b/>
            <sz val="9"/>
            <color indexed="81"/>
            <rFont val="Tahoma"/>
            <family val="2"/>
          </rPr>
          <t xml:space="preserve">Giant bubbles. </t>
        </r>
        <r>
          <rPr>
            <sz val="9"/>
            <color indexed="81"/>
            <rFont val="Tahoma"/>
            <family val="2"/>
          </rPr>
          <t>These are even</t>
        </r>
        <r>
          <rPr>
            <b/>
            <sz val="9"/>
            <color indexed="81"/>
            <rFont val="Tahoma"/>
            <family val="2"/>
          </rPr>
          <t xml:space="preserve"> </t>
        </r>
        <r>
          <rPr>
            <i/>
            <sz val="9"/>
            <color indexed="81"/>
            <rFont val="Tahoma"/>
            <family val="2"/>
          </rPr>
          <t>more</t>
        </r>
        <r>
          <rPr>
            <sz val="9"/>
            <color indexed="81"/>
            <rFont val="Tahoma"/>
            <family val="2"/>
          </rPr>
          <t xml:space="preserve"> fun than the small ones from the standard bubble wand</t>
        </r>
        <r>
          <rPr>
            <b/>
            <sz val="9"/>
            <color indexed="81"/>
            <rFont val="Tahoma"/>
            <family val="2"/>
          </rPr>
          <t xml:space="preserve">
 </t>
        </r>
        <r>
          <rPr>
            <b/>
            <sz val="8"/>
            <color indexed="81"/>
            <rFont val="Tahoma"/>
            <family val="2"/>
          </rPr>
          <t>You'll need</t>
        </r>
        <r>
          <rPr>
            <sz val="9"/>
            <color indexed="81"/>
            <rFont val="Tahoma"/>
            <family val="2"/>
          </rPr>
          <t>: cotton string; a large plastic tub; 2 plastic straws; 1 cup dishwashing soap; 4 cups water; 1/2 cup light-colored corn syrup or glycerin</t>
        </r>
        <r>
          <rPr>
            <b/>
            <sz val="9"/>
            <color indexed="81"/>
            <rFont val="Tahoma"/>
            <family val="2"/>
          </rPr>
          <t xml:space="preserve">
 </t>
        </r>
        <r>
          <rPr>
            <b/>
            <sz val="8"/>
            <color indexed="81"/>
            <rFont val="Tahoma"/>
            <family val="2"/>
          </rPr>
          <t>Instructions</t>
        </r>
        <r>
          <rPr>
            <sz val="9"/>
            <color indexed="81"/>
            <rFont val="Tahoma"/>
            <family val="2"/>
          </rPr>
          <t>: To make your bubble blower, cut a long piece of string and thread it through two straws. Tie the ends of the string together, and then slide the knot into the middle of one of the straws. You can adjust the blower size by making the length of string shorter or longer before tying ends. Pour the liquids into the tub and mix. Dip your blower into the tub. Holding the straws, slowly spin around. With some practice, you should create huge bubbles!</t>
        </r>
      </text>
    </comment>
    <comment ref="C94" authorId="0">
      <text>
        <r>
          <rPr>
            <b/>
            <sz val="9"/>
            <color indexed="81"/>
            <rFont val="Tahoma"/>
            <family val="2"/>
          </rPr>
          <t>Homemade Silly Putty</t>
        </r>
        <r>
          <rPr>
            <sz val="9"/>
            <color indexed="81"/>
            <rFont val="Tahoma"/>
            <family val="2"/>
          </rPr>
          <t xml:space="preserve">. Silly Putty is fun goo that you can stretch, stamp, and play with. Instead of buying some, why not make your own?
 </t>
        </r>
        <r>
          <rPr>
            <b/>
            <sz val="8"/>
            <color indexed="81"/>
            <rFont val="Tahoma"/>
            <family val="2"/>
          </rPr>
          <t>You'll need</t>
        </r>
        <r>
          <rPr>
            <sz val="9"/>
            <color indexed="81"/>
            <rFont val="Tahoma"/>
            <family val="2"/>
          </rPr>
          <t xml:space="preserve">: food coloring; 3/4 cup glue; 1/4 cup liquid starch or borax; mixing bowl; water
 </t>
        </r>
        <r>
          <rPr>
            <b/>
            <sz val="8"/>
            <color indexed="81"/>
            <rFont val="Tahoma"/>
            <family val="2"/>
          </rPr>
          <t>Instructions</t>
        </r>
        <r>
          <rPr>
            <sz val="9"/>
            <color indexed="81"/>
            <rFont val="Tahoma"/>
            <family val="2"/>
          </rPr>
          <t>: In the bowl, mix 8 drops of food coloring, the glue, and 1 cup water. Mix the borax with 1 1/3 cups water. Slowly add the liquid starch or borax mixture to the colored glue and water mixture. Knead the mixture until you can stretch it but it isn't too mushy. Store in a plastic bag or covered container. (If it's out in the air for more than two horus it will harden!)</t>
        </r>
      </text>
    </comment>
    <comment ref="C95" authorId="0">
      <text>
        <r>
          <rPr>
            <b/>
            <sz val="9"/>
            <color indexed="81"/>
            <rFont val="Tahoma"/>
            <family val="2"/>
          </rPr>
          <t>Make dinosaur sn_t</t>
        </r>
        <r>
          <rPr>
            <sz val="9"/>
            <color indexed="81"/>
            <rFont val="Tahoma"/>
            <family val="2"/>
          </rPr>
          <t xml:space="preserve">. Okay, so maybe it isn't real...but it sure looks like it!
 </t>
        </r>
        <r>
          <rPr>
            <b/>
            <sz val="8"/>
            <color indexed="81"/>
            <rFont val="Tahoma"/>
            <family val="2"/>
          </rPr>
          <t>You'll need</t>
        </r>
        <r>
          <rPr>
            <sz val="9"/>
            <color indexed="81"/>
            <rFont val="Tahoma"/>
            <family val="2"/>
          </rPr>
          <t xml:space="preserve">: a mixing bowl; 1 1/2 cups cornstarch; 1 cup water; yellow and green food coloring.
 </t>
        </r>
        <r>
          <rPr>
            <b/>
            <sz val="8"/>
            <color indexed="81"/>
            <rFont val="Tahoma"/>
            <family val="2"/>
          </rPr>
          <t>Instructions</t>
        </r>
        <r>
          <rPr>
            <sz val="9"/>
            <color indexed="81"/>
            <rFont val="Tahoma"/>
            <family val="2"/>
          </rPr>
          <t xml:space="preserve">: In the bowl, mix the cornstarch and water. Add a few drops of yellow and green food coloring to the mixture. Use your hands to make sure it has really combined. After about a minute, you'll have stretchy slime that looks like it came from a dinosaur. </t>
        </r>
        <r>
          <rPr>
            <i/>
            <sz val="9"/>
            <color indexed="81"/>
            <rFont val="Tahoma"/>
            <family val="2"/>
          </rPr>
          <t>Achoo!</t>
        </r>
      </text>
    </comment>
    <comment ref="C99" authorId="0">
      <text>
        <r>
          <rPr>
            <sz val="9"/>
            <color indexed="81"/>
            <rFont val="Tahoma"/>
            <family val="2"/>
          </rPr>
          <t>There are all kinds of family stories and all kinds of families. As you explore these stories, think about the questions in the box below. Talk about your answers with your family and Brownie friends!</t>
        </r>
      </text>
    </comment>
    <comment ref="C100" authorId="0">
      <text>
        <r>
          <rPr>
            <b/>
            <sz val="9"/>
            <color indexed="81"/>
            <rFont val="Tahoma"/>
            <family val="2"/>
          </rPr>
          <t>Read two stories starring families.</t>
        </r>
        <r>
          <rPr>
            <sz val="9"/>
            <color indexed="81"/>
            <rFont val="Tahoma"/>
            <family val="2"/>
          </rPr>
          <t xml:space="preserve"> Many books are all about girls and their families. Read two on your own or in a group.</t>
        </r>
      </text>
    </comment>
    <comment ref="C101" authorId="0">
      <text>
        <r>
          <rPr>
            <b/>
            <sz val="9"/>
            <color indexed="81"/>
            <rFont val="Tahoma"/>
            <family val="2"/>
          </rPr>
          <t xml:space="preserve">Watch a family story. </t>
        </r>
        <r>
          <rPr>
            <sz val="9"/>
            <color indexed="81"/>
            <rFont val="Tahoma"/>
            <family val="2"/>
          </rPr>
          <t>Watch one movie or two different TV shows about family.
FOR MORE FUN: If your family was in a movie, what would they do? Come up with a name for your family's movie, and draw the movie poster.</t>
        </r>
      </text>
    </comment>
    <comment ref="C102" authorId="0">
      <text>
        <r>
          <rPr>
            <b/>
            <sz val="9"/>
            <color indexed="81"/>
            <rFont val="Tahoma"/>
            <family val="2"/>
          </rPr>
          <t>Share family stories with friends.</t>
        </r>
        <r>
          <rPr>
            <sz val="9"/>
            <color indexed="81"/>
            <rFont val="Tahoma"/>
            <family val="2"/>
          </rPr>
          <t xml:space="preserve"> In your Brownie group, share a story about your family. Then listen to other girls' stories.</t>
        </r>
      </text>
    </comment>
    <comment ref="C103" authorId="0">
      <text>
        <r>
          <rPr>
            <sz val="9"/>
            <color indexed="81"/>
            <rFont val="Tahoma"/>
            <family val="2"/>
          </rPr>
          <t>Find out which different countries, states, or towns your family comes from. Family stories are passed down differently in different cultures. How does your family share its family traditions and history?</t>
        </r>
      </text>
    </comment>
    <comment ref="C104" authorId="0">
      <text>
        <r>
          <rPr>
            <b/>
            <sz val="9"/>
            <color indexed="81"/>
            <rFont val="Tahoma"/>
            <family val="2"/>
          </rPr>
          <t>Ask about a festival, holiday, or event.</t>
        </r>
        <r>
          <rPr>
            <sz val="9"/>
            <color indexed="81"/>
            <rFont val="Tahoma"/>
            <family val="2"/>
          </rPr>
          <t xml:space="preserve"> Learn why that day is special. How do people have fun on that day? Try out one highlight of the day with your family or Brownie group-perhaps a ritual, a costume, or a recipe.</t>
        </r>
      </text>
    </comment>
    <comment ref="C105" authorId="0">
      <text>
        <r>
          <rPr>
            <b/>
            <sz val="9"/>
            <color indexed="81"/>
            <rFont val="Tahoma"/>
            <family val="2"/>
          </rPr>
          <t>Ask about a song, game, or dance.</t>
        </r>
        <r>
          <rPr>
            <sz val="9"/>
            <color indexed="81"/>
            <rFont val="Tahoma"/>
            <family val="2"/>
          </rPr>
          <t xml:space="preserve"> Try to sing the song, play the game, or dance the dance! You could teach it to your Brownie group.</t>
        </r>
      </text>
    </comment>
    <comment ref="C106" authorId="0">
      <text>
        <r>
          <rPr>
            <b/>
            <sz val="9"/>
            <color indexed="81"/>
            <rFont val="Tahoma"/>
            <family val="2"/>
          </rPr>
          <t>Ask about a family recipe.</t>
        </r>
        <r>
          <rPr>
            <sz val="9"/>
            <color indexed="81"/>
            <rFont val="Tahoma"/>
            <family val="2"/>
          </rPr>
          <t xml:space="preserve"> Every place has food that is special. Ask a family member to help you make a family recipe. Share the food with friends.</t>
        </r>
      </text>
    </comment>
    <comment ref="C107" authorId="0">
      <text>
        <r>
          <rPr>
            <sz val="9"/>
            <color indexed="81"/>
            <rFont val="Tahoma"/>
            <family val="2"/>
          </rPr>
          <t>Knowing who your family members are is only half the fun! Find a special detail about each person to write on your family tree. (Some ideas are on the next page.) Then make your tree in one of these ways.</t>
        </r>
      </text>
    </comment>
    <comment ref="C108" authorId="0">
      <text>
        <r>
          <rPr>
            <b/>
            <sz val="9"/>
            <color indexed="81"/>
            <rFont val="Tahoma"/>
            <family val="2"/>
          </rPr>
          <t>Use the story tree.</t>
        </r>
        <r>
          <rPr>
            <sz val="9"/>
            <color indexed="81"/>
            <rFont val="Tahoma"/>
            <family val="2"/>
          </rPr>
          <t xml:space="preserve"> Look at Brownie Elf's story tree to see an example. Then draw your family on the story tree. Write their special detail on one of your journal pages.</t>
        </r>
      </text>
    </comment>
    <comment ref="C109" authorId="0">
      <text>
        <r>
          <rPr>
            <b/>
            <sz val="9"/>
            <color indexed="81"/>
            <rFont val="Tahoma"/>
            <family val="2"/>
          </rPr>
          <t>Draw or paint your tree.</t>
        </r>
        <r>
          <rPr>
            <sz val="9"/>
            <color indexed="81"/>
            <rFont val="Tahoma"/>
            <family val="2"/>
          </rPr>
          <t xml:space="preserve"> You can choose colors, shapes, and decorate it yourself. You could use photos of your family, too!</t>
        </r>
      </text>
    </comment>
    <comment ref="C110" authorId="0">
      <text>
        <r>
          <rPr>
            <b/>
            <sz val="9"/>
            <color indexed="81"/>
            <rFont val="Tahoma"/>
            <family val="2"/>
          </rPr>
          <t>Use software on a computer, or from an online site.</t>
        </r>
        <r>
          <rPr>
            <sz val="9"/>
            <color indexed="81"/>
            <rFont val="Tahoma"/>
            <family val="2"/>
          </rPr>
          <t xml:space="preserve"> Get an adult's help.</t>
        </r>
      </text>
    </comment>
    <comment ref="C111" authorId="0">
      <text>
        <r>
          <rPr>
            <b/>
            <sz val="9"/>
            <color indexed="81"/>
            <rFont val="Tahoma"/>
            <family val="2"/>
          </rPr>
          <t>Find an object that means something to your family.</t>
        </r>
        <r>
          <rPr>
            <sz val="9"/>
            <color indexed="81"/>
            <rFont val="Tahoma"/>
            <family val="2"/>
          </rPr>
          <t xml:space="preserve"> Objects like photos, jewelry, and books can mean a lot. They can be favorite things from old times, or things that make people feel special. This means that objects can have their own stories!
With your family, find an object that tells a part of your family's story.</t>
        </r>
      </text>
    </comment>
    <comment ref="C112" authorId="0">
      <text>
        <r>
          <rPr>
            <b/>
            <sz val="9"/>
            <color indexed="81"/>
            <rFont val="Tahoma"/>
            <family val="2"/>
          </rPr>
          <t>Ask about an old photo.</t>
        </r>
        <r>
          <rPr>
            <sz val="9"/>
            <color indexed="81"/>
            <rFont val="Tahoma"/>
            <family val="2"/>
          </rPr>
          <t xml:space="preserve"> Learn what was happening when the photograph was taken. Share the photo and the story with a family member who doesn't know about them!
FOR MORE FUN: Write or draw a story that begins or ends with that moment. Use your family members as characters.</t>
        </r>
      </text>
    </comment>
    <comment ref="C113" authorId="0">
      <text>
        <r>
          <rPr>
            <b/>
            <sz val="9"/>
            <color indexed="81"/>
            <rFont val="Tahoma"/>
            <family val="2"/>
          </rPr>
          <t>Talk about an object that has been handed down.</t>
        </r>
        <r>
          <rPr>
            <sz val="9"/>
            <color indexed="81"/>
            <rFont val="Tahoma"/>
            <family val="2"/>
          </rPr>
          <t xml:space="preserve"> Sometimes family members pass important objects on to other family members. Learn the story behind one of these.
FOR MORE FUN: Make a family time capsule. Include pictures of important objects, photos, family news, and even your drawings. Be sure to decide when it will be opened!</t>
        </r>
      </text>
    </comment>
    <comment ref="C114" authorId="0">
      <text>
        <r>
          <rPr>
            <b/>
            <sz val="9"/>
            <color indexed="81"/>
            <rFont val="Tahoma"/>
            <family val="2"/>
          </rPr>
          <t>Ask about an object that belongs to a far-away family member.</t>
        </r>
        <r>
          <rPr>
            <sz val="9"/>
            <color indexed="81"/>
            <rFont val="Tahoma"/>
            <family val="2"/>
          </rPr>
          <t xml:space="preserve"> With your family's help, call or write that relative. Ask about the story behind one of their treasured objects.</t>
        </r>
      </text>
    </comment>
    <comment ref="C115" authorId="0">
      <text>
        <r>
          <rPr>
            <sz val="9"/>
            <color indexed="81"/>
            <rFont val="Tahoma"/>
            <family val="2"/>
          </rPr>
          <t>You've heard so many amazing family stories. Now it's time to share them with others! Pick one of these activities to help you tell your story.</t>
        </r>
      </text>
    </comment>
    <comment ref="C116" authorId="0">
      <text>
        <r>
          <rPr>
            <b/>
            <sz val="9"/>
            <color indexed="81"/>
            <rFont val="Tahoma"/>
            <family val="2"/>
          </rPr>
          <t>Have a "family tree" potluck party.</t>
        </r>
        <r>
          <rPr>
            <sz val="9"/>
            <color indexed="81"/>
            <rFont val="Tahoma"/>
            <family val="2"/>
          </rPr>
          <t xml:space="preserve"> Every girl brings a dish and tells a story that she's learned about her family. You could invite your families to share the fun.
FOR MORE FUN: Make a "heritage fruit salad." Each girl brings a fruit from a place where her family has lived. Mix them all together for a yummy treat.</t>
        </r>
      </text>
    </comment>
    <comment ref="C117" authorId="0">
      <text>
        <r>
          <rPr>
            <b/>
            <sz val="9"/>
            <color indexed="81"/>
            <rFont val="Tahoma"/>
            <family val="2"/>
          </rPr>
          <t>Make a family crest.</t>
        </r>
        <r>
          <rPr>
            <sz val="9"/>
            <color indexed="81"/>
            <rFont val="Tahoma"/>
            <family val="2"/>
          </rPr>
          <t xml:space="preserve"> In some countries, each family has a crest. A crest is a picture that uses colors and symbols to show what's important to the family. Think of what is important to your family, then draw your own crest. Tell your friends why you drew it in just that way.
FOR MORE FUN: Ask an adult to print out your crest on transferable paper, and iron it onto a T-shirt for you to wear.</t>
        </r>
      </text>
    </comment>
    <comment ref="C118" authorId="0">
      <text>
        <r>
          <rPr>
            <b/>
            <sz val="9"/>
            <color indexed="81"/>
            <rFont val="Tahoma"/>
            <family val="2"/>
          </rPr>
          <t>Become pen pals with another member of your family.</t>
        </r>
        <r>
          <rPr>
            <sz val="9"/>
            <color indexed="81"/>
            <rFont val="Tahoma"/>
            <family val="2"/>
          </rPr>
          <t xml:space="preserve"> Write about what you and your family are doing. You could pick someone far away, and even send photos. Make a special folder to keep copies of notes you send and notes you get.
FOR MORE FUN: At your next family gathering, read some of your notes.</t>
        </r>
      </text>
    </comment>
    <comment ref="C123" authorId="0">
      <text>
        <r>
          <rPr>
            <sz val="9"/>
            <color indexed="81"/>
            <rFont val="Tahoma"/>
            <family val="2"/>
          </rPr>
          <t>Find the pottery that's all around you-that way you can get ideas for making your own. When you do one of these things, begin an artist notebook to write your great ideas or draw a picture of something you have seen.</t>
        </r>
      </text>
    </comment>
    <comment ref="C124" authorId="0">
      <text>
        <r>
          <rPr>
            <b/>
            <sz val="9"/>
            <color indexed="81"/>
            <rFont val="Tahoma"/>
            <family val="2"/>
          </rPr>
          <t>Visit an art gallery or museum.</t>
        </r>
        <r>
          <rPr>
            <sz val="9"/>
            <color indexed="81"/>
            <rFont val="Tahoma"/>
            <family val="2"/>
          </rPr>
          <t xml:space="preserve"> Ask your Brownie volunteer to help you find a clay exhibit or gallery with pottery. Remember that pottery can break easily. Be respectful of artwork!</t>
        </r>
      </text>
    </comment>
    <comment ref="C125" authorId="0">
      <text>
        <r>
          <rPr>
            <b/>
            <sz val="9"/>
            <color indexed="81"/>
            <rFont val="Tahoma"/>
            <family val="2"/>
          </rPr>
          <t>Look for clay in your life.</t>
        </r>
        <r>
          <rPr>
            <sz val="9"/>
            <color indexed="81"/>
            <rFont val="Tahoma"/>
            <family val="2"/>
          </rPr>
          <t xml:space="preserve"> It's all around you at your house, at your school, in your community. See how many things made of clay you can spot in a week.
FOR MORE FUN: Have a scavenger hunt with friends and see how many things you can find that are made of clay.</t>
        </r>
      </text>
    </comment>
    <comment ref="C126" authorId="0">
      <text>
        <r>
          <rPr>
            <b/>
            <sz val="9"/>
            <color indexed="81"/>
            <rFont val="Tahoma"/>
            <family val="2"/>
          </rPr>
          <t xml:space="preserve">Look in books, magazines, or online for clay things. </t>
        </r>
        <r>
          <rPr>
            <sz val="9"/>
            <color indexed="81"/>
            <rFont val="Tahoma"/>
            <family val="2"/>
          </rPr>
          <t>Did you know that false teeth used to be made out of clay? What else can you find that was made from clay?
FOR MORE FUN: Paste pictures of what you find in your artist notebook.</t>
        </r>
      </text>
    </comment>
    <comment ref="C127" authorId="0">
      <text>
        <r>
          <rPr>
            <sz val="9"/>
            <color indexed="81"/>
            <rFont val="Tahoma"/>
            <family val="2"/>
          </rPr>
          <t>Visit with a clay expert! Ask this person to tell you about scoring, storing, wedging, and firing, and why each of these is important.</t>
        </r>
      </text>
    </comment>
    <comment ref="C128" authorId="0">
      <text>
        <r>
          <rPr>
            <b/>
            <sz val="9"/>
            <color indexed="81"/>
            <rFont val="Tahoma"/>
            <family val="2"/>
          </rPr>
          <t>Visit a potter's studio.</t>
        </r>
        <r>
          <rPr>
            <sz val="9"/>
            <color indexed="81"/>
            <rFont val="Tahoma"/>
            <family val="2"/>
          </rPr>
          <t xml:space="preserve"> A clay artist is often called a potter.</t>
        </r>
      </text>
    </comment>
    <comment ref="C129" authorId="0">
      <text>
        <r>
          <rPr>
            <b/>
            <sz val="9"/>
            <color indexed="81"/>
            <rFont val="Tahoma"/>
            <family val="2"/>
          </rPr>
          <t>Invite a craft teacher to your meeting.</t>
        </r>
        <r>
          <rPr>
            <sz val="9"/>
            <color indexed="81"/>
            <rFont val="Tahoma"/>
            <family val="2"/>
          </rPr>
          <t xml:space="preserve"> Ask them to bring clay samples, if possible.</t>
        </r>
      </text>
    </comment>
    <comment ref="C130" authorId="0">
      <text>
        <r>
          <rPr>
            <b/>
            <sz val="9"/>
            <color indexed="81"/>
            <rFont val="Tahoma"/>
            <family val="2"/>
          </rPr>
          <t>Go to a pottery class at a community center.</t>
        </r>
        <r>
          <rPr>
            <sz val="9"/>
            <color indexed="81"/>
            <rFont val="Tahoma"/>
            <family val="2"/>
          </rPr>
          <t xml:space="preserve"> Many offer classes for beginners.</t>
        </r>
      </text>
    </comment>
    <comment ref="C131" authorId="0">
      <text>
        <r>
          <rPr>
            <sz val="9"/>
            <color indexed="81"/>
            <rFont val="Tahoma"/>
            <family val="2"/>
          </rPr>
          <t>Pots have been made from clay for thousands of years. Pots do more than hold flowers! People carry water, eat food, and drink form them. Make your own simple pot. You could use it to hold jewelry, candy, or pencils.</t>
        </r>
      </text>
    </comment>
    <comment ref="C132" authorId="0">
      <text>
        <r>
          <rPr>
            <b/>
            <sz val="9"/>
            <color indexed="81"/>
            <rFont val="Tahoma"/>
            <family val="2"/>
          </rPr>
          <t>Make a pinch pot.</t>
        </r>
        <r>
          <rPr>
            <sz val="9"/>
            <color indexed="81"/>
            <rFont val="Tahoma"/>
            <family val="2"/>
          </rPr>
          <t xml:space="preserve"> See the direction for help.
Hint: In step 2, start pinching at the bottom of your container and move slowly to the top.</t>
        </r>
      </text>
    </comment>
    <comment ref="C133" authorId="0">
      <text>
        <r>
          <rPr>
            <b/>
            <sz val="9"/>
            <color indexed="81"/>
            <rFont val="Tahoma"/>
            <family val="2"/>
          </rPr>
          <t>Make a coil pot.</t>
        </r>
        <r>
          <rPr>
            <sz val="9"/>
            <color indexed="81"/>
            <rFont val="Tahoma"/>
            <family val="2"/>
          </rPr>
          <t xml:space="preserve"> A coil pot is made from "coils" of clay. See the directions for help.
FOR MORE FUN: Stack your coils into interesting shapes!</t>
        </r>
      </text>
    </comment>
    <comment ref="C134" authorId="0">
      <text>
        <r>
          <rPr>
            <b/>
            <sz val="9"/>
            <color indexed="81"/>
            <rFont val="Tahoma"/>
            <family val="2"/>
          </rPr>
          <t>Make a slab pot.</t>
        </r>
        <r>
          <rPr>
            <sz val="9"/>
            <color indexed="81"/>
            <rFont val="Tahoma"/>
            <family val="2"/>
          </rPr>
          <t xml:space="preserve"> A slab is a piece of clay rolled flat. See the directions for help.
FOR MORE FUN: Try building a pot on a triangular or square base.</t>
        </r>
      </text>
    </comment>
    <comment ref="C135" authorId="0">
      <text>
        <r>
          <rPr>
            <sz val="9"/>
            <color indexed="81"/>
            <rFont val="Tahoma"/>
            <family val="2"/>
          </rPr>
          <t>Make some clay decoration.</t>
        </r>
      </text>
    </comment>
    <comment ref="C136" authorId="0">
      <text>
        <r>
          <rPr>
            <b/>
            <sz val="9"/>
            <color indexed="81"/>
            <rFont val="Tahoma"/>
            <family val="2"/>
          </rPr>
          <t>Decorate a tile.</t>
        </r>
        <r>
          <rPr>
            <sz val="9"/>
            <color indexed="81"/>
            <rFont val="Tahoma"/>
            <family val="2"/>
          </rPr>
          <t xml:space="preserve"> Turn a square of clay into art. Try making a handprint or stamping a design with rubber stamps. You can also use small tools, like a pencil or tweezers, to draw designs in your tile. When it's dry, paint it with acrylic paints.
FOR MORE FUN: Find pictures of tiles from other countries and copy one of the designs.</t>
        </r>
      </text>
    </comment>
    <comment ref="C137" authorId="0">
      <text>
        <r>
          <rPr>
            <b/>
            <sz val="9"/>
            <color indexed="81"/>
            <rFont val="Tahoma"/>
            <family val="2"/>
          </rPr>
          <t>Make a pinch or slab sculpture.</t>
        </r>
        <r>
          <rPr>
            <sz val="9"/>
            <color indexed="81"/>
            <rFont val="Tahoma"/>
            <family val="2"/>
          </rPr>
          <t xml:space="preserve"> Make a clay sculpture of a house, pet, car, or animal. Make "hair," grass, or other decoration by squeezing clay through a garlic press.
FOR MORE FUN: Make a sculpture of something you like to imagine, like a castle or a spaceship.</t>
        </r>
      </text>
    </comment>
    <comment ref="C138" authorId="0">
      <text>
        <r>
          <rPr>
            <b/>
            <sz val="9"/>
            <color indexed="81"/>
            <rFont val="Tahoma"/>
            <family val="2"/>
          </rPr>
          <t>Make beads for jewelry.</t>
        </r>
        <r>
          <rPr>
            <sz val="9"/>
            <color indexed="81"/>
            <rFont val="Tahoma"/>
            <family val="2"/>
          </rPr>
          <t xml:space="preserve"> Roll balls of clay into beads. Then use a straw, toothpick, or pencil to make holes so you can string them together. You could make them out of colored modeling clay or paint plain clay.</t>
        </r>
      </text>
    </comment>
    <comment ref="C139" authorId="0">
      <text>
        <r>
          <rPr>
            <sz val="9"/>
            <color indexed="81"/>
            <rFont val="Tahoma"/>
            <family val="2"/>
          </rPr>
          <t>Glaze is special clay paint. It changes in heat to make bright colors and add shine. Make sure a potter or teacher helps you use glaze.</t>
        </r>
      </text>
    </comment>
    <comment ref="C140" authorId="0">
      <text>
        <r>
          <rPr>
            <b/>
            <sz val="9"/>
            <color indexed="81"/>
            <rFont val="Tahoma"/>
            <family val="2"/>
          </rPr>
          <t>Dip your pottery.</t>
        </r>
        <r>
          <rPr>
            <sz val="9"/>
            <color indexed="81"/>
            <rFont val="Tahoma"/>
            <family val="2"/>
          </rPr>
          <t xml:space="preserve"> Fill a container with glaze and dip your pot in. Make sure there is extra room in the container so it doesn't overflow. Keep your pottery level and use slow movements.</t>
        </r>
      </text>
    </comment>
    <comment ref="C141" authorId="0">
      <text>
        <r>
          <rPr>
            <b/>
            <sz val="9"/>
            <color indexed="81"/>
            <rFont val="Tahoma"/>
            <family val="2"/>
          </rPr>
          <t>Paint on glaze.</t>
        </r>
        <r>
          <rPr>
            <sz val="9"/>
            <color indexed="81"/>
            <rFont val="Tahoma"/>
            <family val="2"/>
          </rPr>
          <t xml:space="preserve"> Using a regular paintbrush, paint glaze on your pottery. Try to paint evenly-that means with the same amount on all parts of the pot. (If you dipped your pottery first, let that dry before you start painting.)</t>
        </r>
      </text>
    </comment>
    <comment ref="C142" authorId="0">
      <text>
        <r>
          <rPr>
            <b/>
            <sz val="9"/>
            <color indexed="81"/>
            <rFont val="Tahoma"/>
            <family val="2"/>
          </rPr>
          <t>Sponge paint your pottery.</t>
        </r>
        <r>
          <rPr>
            <sz val="9"/>
            <color indexed="81"/>
            <rFont val="Tahoma"/>
            <family val="2"/>
          </rPr>
          <t xml:space="preserve"> Dip your sponge in the glaze. Press it gently onto your pottery. You can use different glaze colors and sponges in different shapes. A sponge gives a cool pattern to glaze.</t>
        </r>
      </text>
    </comment>
    <comment ref="C146" authorId="0">
      <text>
        <r>
          <rPr>
            <sz val="9"/>
            <color indexed="81"/>
            <rFont val="Tahoma"/>
            <family val="2"/>
          </rPr>
          <t>When you sleep, you're saving your energy so you can play more when you wake up. Saving energy in your house is important, too. That helps make sure Earth doesn't run out of energy that makes electricity. It costs less for your family, too.</t>
        </r>
      </text>
    </comment>
    <comment ref="C147" authorId="0">
      <text>
        <r>
          <rPr>
            <b/>
            <sz val="9"/>
            <color indexed="81"/>
            <rFont val="Tahoma"/>
            <family val="2"/>
          </rPr>
          <t>Be a light-saver.</t>
        </r>
        <r>
          <rPr>
            <sz val="9"/>
            <color indexed="81"/>
            <rFont val="Tahoma"/>
            <family val="2"/>
          </rPr>
          <t xml:space="preserve"> For one week, make sure lights are turned off in rooms no one is using. Are there other energy-users you can switch off, too?</t>
        </r>
      </text>
    </comment>
    <comment ref="C148" authorId="0">
      <text>
        <r>
          <rPr>
            <b/>
            <sz val="9"/>
            <color indexed="81"/>
            <rFont val="Tahoma"/>
            <family val="2"/>
          </rPr>
          <t>Go on an energy scavenger hunt.</t>
        </r>
        <r>
          <rPr>
            <sz val="9"/>
            <color indexed="81"/>
            <rFont val="Tahoma"/>
            <family val="2"/>
          </rPr>
          <t xml:space="preserve"> With your family, look for appliances and electronics that are plugged in when they're not in use. Some of these things use energy, called "standby power," even if they're not turned on! Together, make a plan to conserve energy for one week.
FOR MORE FUN: Ask a staff member at a home-improvement store how power strips can help you save standby power.</t>
        </r>
      </text>
    </comment>
    <comment ref="C149" authorId="0">
      <text>
        <r>
          <rPr>
            <b/>
            <sz val="9"/>
            <color indexed="81"/>
            <rFont val="Tahoma"/>
            <family val="2"/>
          </rPr>
          <t>Find out about three ways to use less energy.</t>
        </r>
        <r>
          <rPr>
            <sz val="9"/>
            <color indexed="81"/>
            <rFont val="Tahoma"/>
            <family val="2"/>
          </rPr>
          <t xml:space="preserve"> Then make a plan with your family to be more efficient energy users. (Being efficient means you're careful to use only what you really need.) You might replace five regular lightbulbs with energy-saving fluorescent bulbs, clean the lint filter after every dryer load so drying takes less energy, or wash with cold water instead of using energy to heat water.</t>
        </r>
      </text>
    </comment>
    <comment ref="C150" authorId="0">
      <text>
        <r>
          <rPr>
            <sz val="9"/>
            <color indexed="81"/>
            <rFont val="Tahoma"/>
            <family val="2"/>
          </rPr>
          <t>One of the planet's most important resources is water. Everyone needs to protect it, or one day we could run out! Try one of these ways to save water at your own home.</t>
        </r>
      </text>
    </comment>
    <comment ref="C151" authorId="0">
      <text>
        <r>
          <rPr>
            <b/>
            <sz val="9"/>
            <color indexed="81"/>
            <rFont val="Tahoma"/>
            <family val="2"/>
          </rPr>
          <t>Use less water by taking shorter baths or showers for one week.</t>
        </r>
        <r>
          <rPr>
            <sz val="9"/>
            <color indexed="81"/>
            <rFont val="Tahoma"/>
            <family val="2"/>
          </rPr>
          <t xml:space="preserve"> Did you know that for every minute you shower, you use about five gallons of water? That means if you take a 10-minute shower, you've used 50 gallons of water. And a bathtub holds 60 gallons of water! Try to trim your shower time to save water. If you take a bath, fill the tub only half full.
FOR MORE FUN: Shower like Cousin Cloudberry for some water-saving fun.</t>
        </r>
      </text>
    </comment>
    <comment ref="C152" authorId="0">
      <text>
        <r>
          <rPr>
            <b/>
            <sz val="9"/>
            <color indexed="81"/>
            <rFont val="Tahoma"/>
            <family val="2"/>
          </rPr>
          <t>Turn off the faucet when brushing your teeth.</t>
        </r>
        <r>
          <rPr>
            <sz val="9"/>
            <color indexed="81"/>
            <rFont val="Tahoma"/>
            <family val="2"/>
          </rPr>
          <t xml:space="preserve"> An average running faucet uses about two to three gallons per minute. If you left the faucet on for five minutes while you brushed your teeth, that means you waasted nearly 15 gallons of water! Make a sign to put next to the sink to remind your family to do the same.</t>
        </r>
      </text>
    </comment>
    <comment ref="C153" authorId="0">
      <text>
        <r>
          <rPr>
            <b/>
            <sz val="9"/>
            <color indexed="81"/>
            <rFont val="Tahoma"/>
            <family val="2"/>
          </rPr>
          <t>Find three ways to save water.</t>
        </r>
        <r>
          <rPr>
            <sz val="9"/>
            <color indexed="81"/>
            <rFont val="Tahoma"/>
            <family val="2"/>
          </rPr>
          <t xml:space="preserve"> Then team up with your family to make a water-saving plan. Try following the plan for two weeks. Need some ideas to start? Try running the dishwasher only when it's full, or when washing dishes, don't let the water run. What other ideas do you have?</t>
        </r>
      </text>
    </comment>
    <comment ref="C154" authorId="0">
      <text>
        <r>
          <rPr>
            <sz val="9"/>
            <color indexed="81"/>
            <rFont val="Tahoma"/>
            <family val="2"/>
          </rPr>
          <t>Using natural products, or things that are made with ingredients found in nature, is better for our earth. Instead of a chemical or a plastic being created, you can reuse something you already have. Try one of these natural solutions to a household problem.</t>
        </r>
      </text>
    </comment>
    <comment ref="C155" authorId="0">
      <text>
        <r>
          <rPr>
            <b/>
            <sz val="9"/>
            <color indexed="81"/>
            <rFont val="Tahoma"/>
            <family val="2"/>
          </rPr>
          <t>Make a natural cleaner.</t>
        </r>
        <r>
          <rPr>
            <sz val="9"/>
            <color indexed="81"/>
            <rFont val="Tahoma"/>
            <family val="2"/>
          </rPr>
          <t xml:space="preserve"> Check the box on page 5 to find out how to make one for tiles or glass. Then use it to clean every week for a month. Be even greener by using a cloth or an old T-shirt instead of a paper towel!</t>
        </r>
      </text>
    </comment>
    <comment ref="C156" authorId="0">
      <text>
        <r>
          <rPr>
            <b/>
            <sz val="9"/>
            <color indexed="81"/>
            <rFont val="Tahoma"/>
            <family val="2"/>
          </rPr>
          <t>Make a natural spray to use on plants, flowers, or vegetables.</t>
        </r>
        <r>
          <rPr>
            <sz val="9"/>
            <color indexed="81"/>
            <rFont val="Tahoma"/>
            <family val="2"/>
          </rPr>
          <t xml:space="preserve"> Look for directions in the sidebar. Then use the spray for two weeks and write down what you see. Did the spray help scare away bugs that hurt garden plants?</t>
        </r>
      </text>
    </comment>
    <comment ref="C157" authorId="0">
      <text>
        <r>
          <rPr>
            <b/>
            <sz val="9"/>
            <color indexed="81"/>
            <rFont val="Tahoma"/>
            <family val="2"/>
          </rPr>
          <t>Take your own reusable bag to the grocery store or when helping run errands.</t>
        </r>
        <r>
          <rPr>
            <sz val="9"/>
            <color indexed="81"/>
            <rFont val="Tahoma"/>
            <family val="2"/>
          </rPr>
          <t xml:space="preserve"> For one month, count how many times you used your bag-that's how many plastic ones you kept out of the environment!
FOR MORE FUN: Decorate a cloth bag for you and your family to use when shopping.</t>
        </r>
      </text>
    </comment>
    <comment ref="C158" authorId="0">
      <text>
        <r>
          <rPr>
            <sz val="9"/>
            <color indexed="81"/>
            <rFont val="Tahoma"/>
            <family val="2"/>
          </rPr>
          <t>Recycling is a great way to help the environment-and reusing things is great, too. When you send bottles, paper, and plastic away to the recycling plant, it takes energy to turn them into new products, but when you reuse something, you're keeping it out of the trash system altogether!</t>
        </r>
      </text>
    </comment>
    <comment ref="C159" authorId="0">
      <text>
        <r>
          <rPr>
            <b/>
            <sz val="9"/>
            <color indexed="81"/>
            <rFont val="Tahoma"/>
            <family val="2"/>
          </rPr>
          <t>How much trash can you stash?</t>
        </r>
        <r>
          <rPr>
            <sz val="9"/>
            <color indexed="81"/>
            <rFont val="Tahoma"/>
            <family val="2"/>
          </rPr>
          <t xml:space="preserve"> Weigh your trash for a week. Then see how many pounds you can reduce in your trash. Make containers for different types of recycling, and help family members use them. Is there anything in your recycling you could reuse, such as old jars or plastic bags?
FOR MORE FUN: Find out if your community has a composting plan, or if your family or a neighbor could use your compost. If so, make a container for compost, too!</t>
        </r>
      </text>
    </comment>
    <comment ref="C160" authorId="0">
      <text>
        <r>
          <rPr>
            <b/>
            <sz val="9"/>
            <color indexed="81"/>
            <rFont val="Tahoma"/>
            <family val="2"/>
          </rPr>
          <t>Recycle plastic bags.</t>
        </r>
        <r>
          <rPr>
            <sz val="9"/>
            <color indexed="81"/>
            <rFont val="Tahoma"/>
            <family val="2"/>
          </rPr>
          <t xml:space="preserve"> Collect 20 leftover plastic bags and take them back to a store that recycles them. Recycled plastic bags can be used to make plastic lumber for decks or swing sets and polar fleece for vests and coats!
FOR MORE FUN: Set up a place at school where other kids can bring in plastic bags. With a parent, take what you collect for a month to a store for recycling.</t>
        </r>
      </text>
    </comment>
    <comment ref="C161" authorId="0">
      <text>
        <r>
          <rPr>
            <b/>
            <sz val="9"/>
            <color indexed="81"/>
            <rFont val="Tahoma"/>
            <family val="2"/>
          </rPr>
          <t>Donate toys and clothes.</t>
        </r>
        <r>
          <rPr>
            <sz val="9"/>
            <color indexed="81"/>
            <rFont val="Tahoma"/>
            <family val="2"/>
          </rPr>
          <t xml:space="preserve"> With your family, go through your toys and clothes and set aside what you don't play with or wear anymore. (Make sure anything in this pile is in good enough shape that someone else could use it.) Then go online together and find a place that accepts donations. Bag up your things and drop them off!</t>
        </r>
      </text>
    </comment>
    <comment ref="C162" authorId="0">
      <text>
        <r>
          <rPr>
            <sz val="9"/>
            <color indexed="81"/>
            <rFont val="Tahoma"/>
            <family val="2"/>
          </rPr>
          <t>The air we breather is important to how healthy we feel. The air inside your home can contain dust or chemicals that can cause you to sneeze or make it hard to breathe. Clean up the air in your home with one of these activities.</t>
        </r>
      </text>
    </comment>
    <comment ref="C163" authorId="0">
      <text>
        <r>
          <rPr>
            <b/>
            <sz val="9"/>
            <color indexed="81"/>
            <rFont val="Tahoma"/>
            <family val="2"/>
          </rPr>
          <t>Clean or replace an air filter.</t>
        </r>
        <r>
          <rPr>
            <sz val="9"/>
            <color indexed="81"/>
            <rFont val="Tahoma"/>
            <family val="2"/>
          </rPr>
          <t xml:space="preserve"> Find out how filters help the air, then with an adult check the filters at your home. (If you have a central heating and air-conditioning unit, the filters might be in vents in the wall.) If they need cleaning or replacing, team up to follow the instructions to help do it.</t>
        </r>
      </text>
    </comment>
    <comment ref="C164" authorId="0">
      <text>
        <r>
          <rPr>
            <b/>
            <sz val="9"/>
            <color indexed="81"/>
            <rFont val="Tahoma"/>
            <family val="2"/>
          </rPr>
          <t>Discover natural filters.</t>
        </r>
        <r>
          <rPr>
            <sz val="9"/>
            <color indexed="81"/>
            <rFont val="Tahoma"/>
            <family val="2"/>
          </rPr>
          <t xml:space="preserve"> Put a plant or other natural air filter in your favorite room. For two weeks, notice if you can tell a difference in the air, and write down how you feel.
FOR MORE FUN: Grow the plant from a seed, or decorate the plant pot. (Or both!)</t>
        </r>
      </text>
    </comment>
    <comment ref="C165" authorId="0">
      <text>
        <r>
          <rPr>
            <b/>
            <sz val="9"/>
            <color indexed="81"/>
            <rFont val="Tahoma"/>
            <family val="2"/>
          </rPr>
          <t>Make a natural air freshener.</t>
        </r>
        <r>
          <rPr>
            <sz val="9"/>
            <color indexed="81"/>
            <rFont val="Tahoma"/>
            <family val="2"/>
          </rPr>
          <t xml:space="preserve"> Work with an adult to make your own fresh scent for the house. Team up to boil 2 quarts of distilled water with 2 tablespoons of white vinegar. Add a few drops of scented oil or fruit and simmer for a few more minutes. One fresh scen to try is two sliced lemons with 1 tablespoon vanilla extract.</t>
        </r>
      </text>
    </comment>
    <comment ref="C169" authorId="0">
      <text>
        <r>
          <rPr>
            <sz val="9"/>
            <color indexed="81"/>
            <rFont val="Tahoma"/>
            <family val="2"/>
          </rPr>
          <t>Explore your sense of sight by doing one of the following activities. Look out…there's fun ahead.</t>
        </r>
      </text>
    </comment>
    <comment ref="C170" authorId="0">
      <text>
        <r>
          <rPr>
            <b/>
            <sz val="9"/>
            <color indexed="81"/>
            <rFont val="Tahoma"/>
            <family val="2"/>
          </rPr>
          <t>Hold a scavenger hunt in your neighborhood or at a park.</t>
        </r>
        <r>
          <rPr>
            <sz val="9"/>
            <color indexed="81"/>
            <rFont val="Tahoma"/>
            <family val="2"/>
          </rPr>
          <t xml:space="preserve"> Find at least 10 tiny things, like a clover or an anthill. Bring a magnifying glass, and talk about how it helps your sense of sight.
FOR MORE FUN: Hold your scavenger hunt on a night hike, with a flashlight. Before you go, find out why humans can see better with more light.</t>
        </r>
      </text>
    </comment>
    <comment ref="C171" authorId="0">
      <text>
        <r>
          <rPr>
            <b/>
            <sz val="9"/>
            <color indexed="81"/>
            <rFont val="Tahoma"/>
            <family val="2"/>
          </rPr>
          <t>Play Kim's Game.</t>
        </r>
        <r>
          <rPr>
            <sz val="9"/>
            <color indexed="81"/>
            <rFont val="Tahoma"/>
            <family val="2"/>
          </rPr>
          <t xml:space="preserve"> Ask your volunteer to collect about 10 items and place them on a table, covered by a cloth. Sit around the table with friends. Lift the cloth for 10 seconds. Then re-cover the items and list what you saw. How many items could you remember? This game has been popular with Girl Scouts for nearly one hundred years!</t>
        </r>
      </text>
    </comment>
    <comment ref="C172" authorId="0">
      <text>
        <r>
          <rPr>
            <b/>
            <sz val="9"/>
            <color indexed="81"/>
            <rFont val="Tahoma"/>
            <family val="2"/>
          </rPr>
          <t>Go on a window hunt.</t>
        </r>
        <r>
          <rPr>
            <sz val="9"/>
            <color indexed="81"/>
            <rFont val="Tahoma"/>
            <family val="2"/>
          </rPr>
          <t xml:space="preserve"> Partner with a friend and look out a window. Keep a list of how many human-made things you can see, like chairs, fences, or machines; and how many natural things, like animals, clouds, and trees. Who can find the most? Then find a different spot and play again.</t>
        </r>
      </text>
    </comment>
    <comment ref="C173" authorId="0">
      <text>
        <r>
          <rPr>
            <sz val="9"/>
            <color indexed="81"/>
            <rFont val="Tahoma"/>
            <family val="2"/>
          </rPr>
          <t>The inside of your ear has hundreds of bones. Some of these bones are the tiniest in your body, but they can deliver big sounds! Open your ears by doing one of the following activities.</t>
        </r>
      </text>
    </comment>
    <comment ref="C174" authorId="0">
      <text>
        <r>
          <rPr>
            <b/>
            <sz val="9"/>
            <color indexed="81"/>
            <rFont val="Tahoma"/>
            <family val="2"/>
          </rPr>
          <t>Listen for 10 different sounds.</t>
        </r>
        <r>
          <rPr>
            <sz val="9"/>
            <color indexed="81"/>
            <rFont val="Tahoma"/>
            <family val="2"/>
          </rPr>
          <t xml:space="preserve"> If you're inside, listen for sounds outside (no peeking out a window!). Draw pictures of what might be making those sounds. If you're outside, blindfold yourself and tell a friend what you hear. Once you've heard 10 sounds, trade places. Do you hear the same sounds as others?</t>
        </r>
      </text>
    </comment>
    <comment ref="C175" authorId="0">
      <text>
        <r>
          <rPr>
            <b/>
            <sz val="9"/>
            <color indexed="81"/>
            <rFont val="Tahoma"/>
            <family val="2"/>
          </rPr>
          <t>Listen to sound boxes.</t>
        </r>
        <r>
          <rPr>
            <sz val="9"/>
            <color indexed="81"/>
            <rFont val="Tahoma"/>
            <family val="2"/>
          </rPr>
          <t xml:space="preserve"> Take an empty container with a lid and 10 different objects, things such as a coin or a spoonful of rice. Look at the objects with a friend. Then blindfold her and put one of the objects in the container. Put on the lid and shake it. Can your friend guess which object is making noise? Do this for three objects, then switch places.</t>
        </r>
      </text>
    </comment>
    <comment ref="C176" authorId="0">
      <text>
        <r>
          <rPr>
            <b/>
            <sz val="9"/>
            <color indexed="81"/>
            <rFont val="Tahoma"/>
            <family val="2"/>
          </rPr>
          <t>Wear safety earplugs to understand what it's like to lose some of your hearing.</t>
        </r>
        <r>
          <rPr>
            <sz val="9"/>
            <color indexed="81"/>
            <rFont val="Tahoma"/>
            <family val="2"/>
          </rPr>
          <t xml:space="preserve"> Listen to three different sounds for three minutes each, such as chirping birds of your favorite song, with earplugs in it. Take the earplugs out, and listen for a little bit longer. Talk about what it is like to hear the same sounds, but differently.</t>
        </r>
      </text>
    </comment>
    <comment ref="C177" authorId="0">
      <text>
        <r>
          <rPr>
            <sz val="9"/>
            <color indexed="81"/>
            <rFont val="Tahoma"/>
            <family val="2"/>
          </rPr>
          <t>One person might think something smells really good, while the next person thinks it smells really bad-everyone smells in a different way. Try out your nose in one of these choices.</t>
        </r>
      </text>
    </comment>
    <comment ref="C178" authorId="0">
      <text>
        <r>
          <rPr>
            <b/>
            <sz val="9"/>
            <color indexed="81"/>
            <rFont val="Tahoma"/>
            <family val="2"/>
          </rPr>
          <t>Follow a friend using only your nose!</t>
        </r>
        <r>
          <rPr>
            <sz val="9"/>
            <color indexed="81"/>
            <rFont val="Tahoma"/>
            <family val="2"/>
          </rPr>
          <t xml:space="preserve"> Have an adult help you find something with a strong scent, like a lemon slice or a cinnamon stick. Blindfold a friend, hold the item close to her nose, and see if she can follow you a short distance using her sense of smell. Now switch, and see if you can follow her.</t>
        </r>
      </text>
    </comment>
    <comment ref="C179" authorId="0">
      <text>
        <r>
          <rPr>
            <b/>
            <sz val="9"/>
            <color indexed="81"/>
            <rFont val="Tahoma"/>
            <family val="2"/>
          </rPr>
          <t xml:space="preserve">Play a smelly game with your friends. </t>
        </r>
        <r>
          <rPr>
            <sz val="9"/>
            <color indexed="81"/>
            <rFont val="Tahoma"/>
            <family val="2"/>
          </rPr>
          <t>Find five containers with lids (old yogurt containers will work well) and mark a number on each. Put an item with a strong smell-such as an orange peel or coffee-into each container and poke holes in the lid. Write down the number of each container and what's inside. Now rearrange the containers and try to identify the item that is in each one, just by smell. Who can guess the most smells correctly?</t>
        </r>
      </text>
    </comment>
    <comment ref="C180" authorId="0">
      <text>
        <r>
          <rPr>
            <b/>
            <sz val="9"/>
            <color indexed="81"/>
            <rFont val="Tahoma"/>
            <family val="2"/>
          </rPr>
          <t>Try sniffing out three different foods.</t>
        </r>
        <r>
          <rPr>
            <sz val="9"/>
            <color indexed="81"/>
            <rFont val="Tahoma"/>
            <family val="2"/>
          </rPr>
          <t xml:space="preserve"> Put on a blindfold. Have someone else hold three different-but similar-foods under your nose, like three cheeses (such as cheddar, Swiss, mozzarella) or three kinds of citrus fruit (such as orange, grapefruit, lime). Guess what you think each food is, then find out if you're right.
FOR MORE FUN: First, taste each food. Then, hold your nose and have someone else feed you each one. Do they taste the same as they did when you could smell them?</t>
        </r>
      </text>
    </comment>
    <comment ref="C181" authorId="0">
      <text>
        <r>
          <rPr>
            <sz val="9"/>
            <color indexed="81"/>
            <rFont val="Tahoma"/>
            <family val="2"/>
          </rPr>
          <t>To use your sense of taste, you need your mouth and your tongue. These body parts taste food and then send signals to your brain to let you know what the flavor is and whether or not you like it.</t>
        </r>
      </text>
    </comment>
    <comment ref="C182" authorId="0">
      <text>
        <r>
          <rPr>
            <b/>
            <sz val="9"/>
            <color indexed="81"/>
            <rFont val="Tahoma"/>
            <family val="2"/>
          </rPr>
          <t>Do a taste test with salty, sweet, bitter, and sour foods.</t>
        </r>
        <r>
          <rPr>
            <sz val="9"/>
            <color indexed="81"/>
            <rFont val="Tahoma"/>
            <family val="2"/>
          </rPr>
          <t xml:space="preserve"> Taste at least one thing with each flavor. Talk about which flavors you like best and which ones you like least. Do any of the foods have more than one flavor?
FOR MORE FUN: Scientists know that we need saliva, or spit, to be able to taste. Try your taste test again, but wipe your tongue dry this time. Is anything different?</t>
        </r>
      </text>
    </comment>
    <comment ref="C183" authorId="0">
      <text>
        <r>
          <rPr>
            <b/>
            <sz val="9"/>
            <color indexed="81"/>
            <rFont val="Tahoma"/>
            <family val="2"/>
          </rPr>
          <t>Look at the taste buds on a friend's tongue.</t>
        </r>
        <r>
          <rPr>
            <sz val="9"/>
            <color indexed="81"/>
            <rFont val="Tahoma"/>
            <family val="2"/>
          </rPr>
          <t xml:space="preserve"> Without touching her tongue, use a safe, plastic magnifying glass to see her taste buds. Then let her look at yours. Talk about what they look like, and find out the scientific name for a taste bud and how many are on one tongue.
FOR MORE FUN: Find out what makes someone a "supertaster!"</t>
        </r>
      </text>
    </comment>
    <comment ref="C184" authorId="0">
      <text>
        <r>
          <rPr>
            <b/>
            <sz val="9"/>
            <color indexed="81"/>
            <rFont val="Tahoma"/>
            <family val="2"/>
          </rPr>
          <t>Explore how sight influences taste.</t>
        </r>
        <r>
          <rPr>
            <sz val="9"/>
            <color indexed="81"/>
            <rFont val="Tahoma"/>
            <family val="2"/>
          </rPr>
          <t xml:space="preserve"> With an adult, dye one food a different color than it was originally. You can try making blue milk or pink pancakes! Taste the food with its normal color, then its new color. Talk with your friends or family about whether it tastes different to you, and if you like the taste better if the food is a different color.</t>
        </r>
      </text>
    </comment>
    <comment ref="C192" authorId="0">
      <text>
        <r>
          <rPr>
            <sz val="9"/>
            <color indexed="81"/>
            <rFont val="Tahoma"/>
            <family val="2"/>
          </rPr>
          <t>Find out where you can hike in your area. Some distances look short on a map, but they are actually quite long. Work with an adult to choose a hike that's perfect for you.</t>
        </r>
      </text>
    </comment>
    <comment ref="C193" authorId="0">
      <text>
        <r>
          <rPr>
            <b/>
            <sz val="9"/>
            <color indexed="81"/>
            <rFont val="Tahoma"/>
            <family val="2"/>
          </rPr>
          <t>Find a trail.</t>
        </r>
        <r>
          <rPr>
            <sz val="9"/>
            <color indexed="81"/>
            <rFont val="Tahoma"/>
            <family val="2"/>
          </rPr>
          <t xml:space="preserve"> Team up with an adult to find a local trail online, or find a book of trails in your area.</t>
        </r>
      </text>
    </comment>
    <comment ref="C194" authorId="0">
      <text>
        <r>
          <rPr>
            <b/>
            <sz val="9"/>
            <color indexed="81"/>
            <rFont val="Tahoma"/>
            <family val="2"/>
          </rPr>
          <t>Ask an expert.</t>
        </r>
        <r>
          <rPr>
            <sz val="9"/>
            <color indexed="81"/>
            <rFont val="Tahoma"/>
            <family val="2"/>
          </rPr>
          <t xml:space="preserve"> Invite a park ranger or experienced hiker to talk to your group about local places to hike.</t>
        </r>
      </text>
    </comment>
    <comment ref="C195" authorId="0">
      <text>
        <r>
          <rPr>
            <b/>
            <sz val="9"/>
            <color indexed="81"/>
            <rFont val="Tahoma"/>
            <family val="2"/>
          </rPr>
          <t>Choose something to see.</t>
        </r>
        <r>
          <rPr>
            <sz val="9"/>
            <color indexed="81"/>
            <rFont val="Tahoma"/>
            <family val="2"/>
          </rPr>
          <t xml:space="preserve"> Do you have a favorite plant or animal you'd like to see? Is there a certain kind of tree you want to picnic under? Ask an experienced hiker to recommend a trail for you.</t>
        </r>
      </text>
    </comment>
    <comment ref="C196" authorId="0">
      <text>
        <r>
          <rPr>
            <sz val="9"/>
            <color indexed="81"/>
            <rFont val="Tahoma"/>
            <family val="2"/>
          </rPr>
          <t>Get ready before you hit the trail. The more hiking skills you have, the more fun it will be.</t>
        </r>
      </text>
    </comment>
    <comment ref="C197" authorId="0">
      <text>
        <r>
          <rPr>
            <b/>
            <sz val="9"/>
            <color indexed="81"/>
            <rFont val="Tahoma"/>
            <family val="2"/>
          </rPr>
          <t>Learn to follow trail signs.</t>
        </r>
        <r>
          <rPr>
            <sz val="9"/>
            <color indexed="81"/>
            <rFont val="Tahoma"/>
            <family val="2"/>
          </rPr>
          <t xml:space="preserve"> Set up a mini trail with trail signs. Make it in your own backyard, park, or school playground. Then ask your Brownie sisters to follow it.
FOR MORE FUN: Decorate a walking stick. (What kind of tree did your stick some from?)</t>
        </r>
      </text>
    </comment>
    <comment ref="C198" authorId="0">
      <text>
        <r>
          <rPr>
            <b/>
            <sz val="9"/>
            <color indexed="81"/>
            <rFont val="Tahoma"/>
            <family val="2"/>
          </rPr>
          <t>Practice observation on a neighborhood safari.</t>
        </r>
        <r>
          <rPr>
            <sz val="9"/>
            <color indexed="81"/>
            <rFont val="Tahoma"/>
            <family val="2"/>
          </rPr>
          <t xml:space="preserve"> Before you go, make a simple map of your route. Then make three groups. One group will be "trailblazers." They're in charge of directions and will trace them on the map as you go. Another group will be "plant detectives." They'll write down all the plants they see. The third group will be "animal and bug detectives." They'll write down all the animals and bugs they see.</t>
        </r>
      </text>
    </comment>
    <comment ref="C199" authorId="0">
      <text>
        <r>
          <rPr>
            <b/>
            <sz val="9"/>
            <color indexed="81"/>
            <rFont val="Tahoma"/>
            <family val="2"/>
          </rPr>
          <t>Know the trail.</t>
        </r>
        <r>
          <rPr>
            <sz val="9"/>
            <color indexed="81"/>
            <rFont val="Tahoma"/>
            <family val="2"/>
          </rPr>
          <t xml:space="preserve"> Trace the trail you will hike on a new piece of paper. Then talk with your friends about where you might see hills, streams, trees, flowers, and animals. Sketch them on your map.
FOR MORE FUN: Take your map with you on the hike. Were you right about what you would see?</t>
        </r>
      </text>
    </comment>
    <comment ref="C200" authorId="0">
      <text>
        <r>
          <rPr>
            <sz val="9"/>
            <color indexed="81"/>
            <rFont val="Tahoma"/>
            <family val="2"/>
          </rPr>
          <t>Just like you can't play sports without the right equipment (playing soccer without a ball would be pretty tough!), you can't hike without the right gear. By the end of this step, you should haqve your hiker backpack ready.</t>
        </r>
      </text>
    </comment>
    <comment ref="C201" authorId="0">
      <text>
        <r>
          <rPr>
            <b/>
            <sz val="9"/>
            <color indexed="81"/>
            <rFont val="Tahoma"/>
            <family val="2"/>
          </rPr>
          <t>Visit an outdoor store.</t>
        </r>
        <r>
          <rPr>
            <sz val="9"/>
            <color indexed="81"/>
            <rFont val="Tahoma"/>
            <family val="2"/>
          </rPr>
          <t xml:space="preserve"> Ask a staff member to teach you about great hiking gear.</t>
        </r>
      </text>
    </comment>
    <comment ref="C202" authorId="0">
      <text>
        <r>
          <rPr>
            <b/>
            <sz val="9"/>
            <color indexed="81"/>
            <rFont val="Tahoma"/>
            <family val="2"/>
          </rPr>
          <t>Ask an older Girl Scout.</t>
        </r>
        <r>
          <rPr>
            <sz val="9"/>
            <color indexed="81"/>
            <rFont val="Tahoma"/>
            <family val="2"/>
          </rPr>
          <t xml:space="preserve"> What does she pack for a hike?</t>
        </r>
      </text>
    </comment>
    <comment ref="C203" authorId="0">
      <text>
        <r>
          <rPr>
            <b/>
            <sz val="9"/>
            <color indexed="81"/>
            <rFont val="Tahoma"/>
            <family val="2"/>
          </rPr>
          <t>Invite an experienced hiker to your meeting.</t>
        </r>
        <r>
          <rPr>
            <sz val="9"/>
            <color indexed="81"/>
            <rFont val="Tahoma"/>
            <family val="2"/>
          </rPr>
          <t xml:space="preserve"> Ask for gear tips.</t>
        </r>
      </text>
    </comment>
    <comment ref="C204" authorId="0">
      <text>
        <r>
          <rPr>
            <sz val="9"/>
            <color indexed="81"/>
            <rFont val="Tahoma"/>
            <family val="2"/>
          </rPr>
          <t>You'll need to keep up your energy on your hike. Pick your favorite healthy snack to take with you on the trail.</t>
        </r>
      </text>
    </comment>
    <comment ref="C205" authorId="0">
      <text>
        <r>
          <rPr>
            <b/>
            <sz val="9"/>
            <color indexed="81"/>
            <rFont val="Tahoma"/>
            <family val="2"/>
          </rPr>
          <t>GORP. G</t>
        </r>
        <r>
          <rPr>
            <sz val="9"/>
            <color indexed="81"/>
            <rFont val="Tahoma"/>
            <family val="2"/>
          </rPr>
          <t>ood</t>
        </r>
        <r>
          <rPr>
            <b/>
            <sz val="9"/>
            <color indexed="81"/>
            <rFont val="Tahoma"/>
            <family val="2"/>
          </rPr>
          <t xml:space="preserve"> O</t>
        </r>
        <r>
          <rPr>
            <sz val="9"/>
            <color indexed="81"/>
            <rFont val="Tahoma"/>
            <family val="2"/>
          </rPr>
          <t>ld</t>
        </r>
        <r>
          <rPr>
            <b/>
            <sz val="9"/>
            <color indexed="81"/>
            <rFont val="Tahoma"/>
            <family val="2"/>
          </rPr>
          <t xml:space="preserve"> R</t>
        </r>
        <r>
          <rPr>
            <sz val="9"/>
            <color indexed="81"/>
            <rFont val="Tahoma"/>
            <family val="2"/>
          </rPr>
          <t xml:space="preserve">aisins and </t>
        </r>
        <r>
          <rPr>
            <b/>
            <sz val="9"/>
            <color indexed="81"/>
            <rFont val="Tahoma"/>
            <family val="2"/>
          </rPr>
          <t>P</t>
        </r>
        <r>
          <rPr>
            <sz val="9"/>
            <color indexed="81"/>
            <rFont val="Tahoma"/>
            <family val="2"/>
          </rPr>
          <t>eanuts taste great-and help keep your energy up! Pick your own ingredients, or invite your Brownie sisters to each contribute an ingredient. Try using nuts, dried fruit, chocolate chips, pretzels, or yogurt chips. Then mix it up in a big bowl and store in small zipper-close plastic bags.</t>
        </r>
      </text>
    </comment>
    <comment ref="C206" authorId="0">
      <text>
        <r>
          <rPr>
            <b/>
            <sz val="9"/>
            <color indexed="81"/>
            <rFont val="Tahoma"/>
            <family val="2"/>
          </rPr>
          <t>Make a "walking salad."</t>
        </r>
        <r>
          <rPr>
            <sz val="9"/>
            <color indexed="81"/>
            <rFont val="Tahoma"/>
            <family val="2"/>
          </rPr>
          <t xml:space="preserve"> A walking salad is one that is easy to carry and eat on a hike. You make up your own. Use any raw vegetables and fruits. How about celery or carrot sticks wrapped in a lettuce leaf?</t>
        </r>
      </text>
    </comment>
    <comment ref="C207" authorId="0">
      <text>
        <r>
          <rPr>
            <b/>
            <sz val="9"/>
            <color indexed="81"/>
            <rFont val="Tahoma"/>
            <family val="2"/>
          </rPr>
          <t>Bring a "nose-bag lunch"!</t>
        </r>
        <r>
          <rPr>
            <sz val="9"/>
            <color indexed="81"/>
            <rFont val="Tahoma"/>
            <family val="2"/>
          </rPr>
          <t xml:space="preserve"> These are named after the lunches horses carry around with them, hanging in a bag around their noses! Your bag can have whatever delicious lunch items you want, as long as they're easy to carry.</t>
        </r>
      </text>
    </comment>
    <comment ref="C208" authorId="0">
      <text>
        <r>
          <rPr>
            <sz val="9"/>
            <color indexed="81"/>
            <rFont val="Tahoma"/>
            <family val="2"/>
          </rPr>
          <t>You have your map, your backpack, and your new hiking skills. You're ready to go! Now choose a game to play as you hike along-and maybe even learn a new song.</t>
        </r>
      </text>
    </comment>
    <comment ref="C209" authorId="0">
      <text>
        <r>
          <rPr>
            <b/>
            <sz val="9"/>
            <color indexed="81"/>
            <rFont val="Tahoma"/>
            <family val="2"/>
          </rPr>
          <t>Have a scavenger hunt.</t>
        </r>
        <r>
          <rPr>
            <sz val="9"/>
            <color indexed="81"/>
            <rFont val="Tahoma"/>
            <family val="2"/>
          </rPr>
          <t xml:space="preserve"> Make a list of ten things you might find along your trail. It might be a smooth rock, a yellow leaf, an acorn, or a pinecone.</t>
        </r>
      </text>
    </comment>
    <comment ref="C210" authorId="0">
      <text>
        <r>
          <rPr>
            <b/>
            <sz val="9"/>
            <color indexed="81"/>
            <rFont val="Tahoma"/>
            <family val="2"/>
          </rPr>
          <t>Play "I Spy."</t>
        </r>
        <r>
          <rPr>
            <sz val="9"/>
            <color indexed="81"/>
            <rFont val="Tahoma"/>
            <family val="2"/>
          </rPr>
          <t xml:space="preserve"> Start with the rainbow and find something in each color. Or try to find things that start with each letter of the alphabet!</t>
        </r>
      </text>
    </comment>
    <comment ref="C211" authorId="0">
      <text>
        <r>
          <rPr>
            <b/>
            <sz val="9"/>
            <color indexed="81"/>
            <rFont val="Tahoma"/>
            <family val="2"/>
          </rPr>
          <t>Do a detective hike.</t>
        </r>
        <r>
          <rPr>
            <sz val="9"/>
            <color indexed="81"/>
            <rFont val="Tahoma"/>
            <family val="2"/>
          </rPr>
          <t xml:space="preserve"> Bring a guidebook and identify new leaves or tracks on the trail.
FOR MORE FUN: Try to be totally silent for one minute on your hike. What new sounds can you hear?</t>
        </r>
      </text>
    </comment>
    <comment ref="C215" authorId="0">
      <text>
        <r>
          <rPr>
            <sz val="9"/>
            <color indexed="81"/>
            <rFont val="Tahoma"/>
            <family val="2"/>
          </rPr>
          <t xml:space="preserve">Get going in the right direction as soon asyou wake up! Do one of thse activities for </t>
        </r>
        <r>
          <rPr>
            <b/>
            <sz val="9"/>
            <color indexed="81"/>
            <rFont val="Tahoma"/>
            <family val="2"/>
          </rPr>
          <t>two weeks</t>
        </r>
        <r>
          <rPr>
            <sz val="9"/>
            <color indexed="81"/>
            <rFont val="Tahoma"/>
            <family val="2"/>
          </rPr>
          <t>. (Doing something for two weeks trains your mind and body.)</t>
        </r>
      </text>
    </comment>
    <comment ref="C216" authorId="0">
      <text>
        <r>
          <rPr>
            <b/>
            <sz val="9"/>
            <color indexed="81"/>
            <rFont val="Tahoma"/>
            <family val="2"/>
          </rPr>
          <t>Set your alarm.</t>
        </r>
        <r>
          <rPr>
            <sz val="9"/>
            <color indexed="81"/>
            <rFont val="Tahoma"/>
            <family val="2"/>
          </rPr>
          <t xml:space="preserve"> Find out how to use an alarm, then use one to wake you up. How long does it take you to get ready for the day ahead? What time should you set your alarm for on a school day?
FOR MORE FUN: Make up a fun dance to get you moving in the morning.</t>
        </r>
      </text>
    </comment>
    <comment ref="C217" authorId="0">
      <text>
        <r>
          <rPr>
            <b/>
            <sz val="9"/>
            <color indexed="81"/>
            <rFont val="Tahoma"/>
            <family val="2"/>
          </rPr>
          <t>Lay out your clothes.</t>
        </r>
        <r>
          <rPr>
            <sz val="9"/>
            <color indexed="81"/>
            <rFont val="Tahoma"/>
            <family val="2"/>
          </rPr>
          <t xml:space="preserve"> Check the next day's weather forecast before bed, and pick clothes suited to the weather. Make reusable weather symbols, like a sun, cloud, and snowflake. Each day, post the next day's weather so you and your family can plan what to wear.
FOR MORE FUN: Try a weather relay with friends (see box).</t>
        </r>
      </text>
    </comment>
    <comment ref="C218" authorId="0">
      <text>
        <r>
          <rPr>
            <b/>
            <sz val="9"/>
            <color indexed="81"/>
            <rFont val="Tahoma"/>
            <family val="2"/>
          </rPr>
          <t>Make your bed.</t>
        </r>
        <r>
          <rPr>
            <sz val="9"/>
            <color indexed="81"/>
            <rFont val="Tahoma"/>
            <family val="2"/>
          </rPr>
          <t xml:space="preserve"> With your Brownie friends, find out how to make a bed really well. Then create a "bed-making" song. (Change the words to a favorite song or nursery rhyme like "Row, Row, Row Your Boat.") Sing it while you make your bed!</t>
        </r>
      </text>
    </comment>
    <comment ref="C219" authorId="0">
      <text>
        <r>
          <rPr>
            <sz val="9"/>
            <color indexed="81"/>
            <rFont val="Tahoma"/>
            <family val="2"/>
          </rPr>
          <t>Sort your school supplies, favorite playthings, or clothes. Then practice keeping up your new system. For two weeks, check every day to make sure your things stay where they belong!</t>
        </r>
      </text>
    </comment>
    <comment ref="C220" authorId="0">
      <text>
        <r>
          <rPr>
            <b/>
            <sz val="9"/>
            <color indexed="81"/>
            <rFont val="Tahoma"/>
            <family val="2"/>
          </rPr>
          <t>Sort your school supplies.</t>
        </r>
        <r>
          <rPr>
            <sz val="9"/>
            <color indexed="81"/>
            <rFont val="Tahoma"/>
            <family val="2"/>
          </rPr>
          <t xml:space="preserve"> Make a list of the items you need to take to school every day. Then choose a place to be your "school set-up area," and keep your supplies there. Post your list nearby to check that you have each item each day.
FOR MORE FUN: Ask someone in your family to help you put dividers in a binder to keep papers for different subjects. Have a pocket for notes from school, so you can share news with your family!</t>
        </r>
      </text>
    </comment>
    <comment ref="C221" authorId="0">
      <text>
        <r>
          <rPr>
            <b/>
            <sz val="9"/>
            <color indexed="81"/>
            <rFont val="Tahoma"/>
            <family val="2"/>
          </rPr>
          <t>Make and label play-stuff bins.</t>
        </r>
        <r>
          <rPr>
            <sz val="9"/>
            <color indexed="81"/>
            <rFont val="Tahoma"/>
            <family val="2"/>
          </rPr>
          <t xml:space="preserve"> Use shoe boxes for smaller stuff like that could easily get lost. Use larger bins with lids for stuffed animals or games. Label boxes with words or pictures. When you put things away, play "match the label" to find the right bin. Next time you want to play, your space will be clean, and everything will be easy to find!</t>
        </r>
      </text>
    </comment>
    <comment ref="C222" authorId="0">
      <text>
        <r>
          <rPr>
            <b/>
            <sz val="9"/>
            <color indexed="81"/>
            <rFont val="Tahoma"/>
            <family val="2"/>
          </rPr>
          <t>Organize your clothes.</t>
        </r>
        <r>
          <rPr>
            <sz val="9"/>
            <color indexed="81"/>
            <rFont val="Tahoma"/>
            <family val="2"/>
          </rPr>
          <t xml:space="preserve"> First, find the clothes you wear most often. Keep those in drawers or closet spaces that are easy to reach. Put clothes for another season in a less-used area of your closet. Ask your family if you can give away clothes that are too small. Then, get a dirty-clothes hamper!
FOR MORE FUN: Decorate your hamper like an animal or a basketball hoop, and make a game out of using it!</t>
        </r>
      </text>
    </comment>
    <comment ref="C223" authorId="0">
      <text>
        <r>
          <rPr>
            <sz val="9"/>
            <color indexed="81"/>
            <rFont val="Tahoma"/>
            <family val="2"/>
          </rPr>
          <t>Get your homework done more easily by making one of these small changes.</t>
        </r>
      </text>
    </comment>
    <comment ref="C224" authorId="0">
      <text>
        <r>
          <rPr>
            <b/>
            <sz val="9"/>
            <color indexed="81"/>
            <rFont val="Tahoma"/>
            <family val="2"/>
          </rPr>
          <t>Create your own homework space.</t>
        </r>
        <r>
          <rPr>
            <sz val="9"/>
            <color indexed="81"/>
            <rFont val="Tahoma"/>
            <family val="2"/>
          </rPr>
          <t xml:space="preserve"> When you're doing homework, it's best to find a place where nothing can bother you. Decorate the space-a corner, nook, or even lap desk-with artwork so you'll like spending time there. Having a special space will help you stay organized, so you can get your schoolwork done better and more quickly.</t>
        </r>
      </text>
    </comment>
    <comment ref="C225" authorId="0">
      <text>
        <r>
          <rPr>
            <b/>
            <sz val="9"/>
            <color indexed="81"/>
            <rFont val="Tahoma"/>
            <family val="2"/>
          </rPr>
          <t>Make a homework station.</t>
        </r>
        <r>
          <rPr>
            <sz val="9"/>
            <color indexed="81"/>
            <rFont val="Tahoma"/>
            <family val="2"/>
          </rPr>
          <t xml:space="preserve"> If your homework is always in the same place, you won't forget to have someone check it, and you won't forget to take it to school! Use one side of a shirt box. Wrap it in cool paper. Add your name and some decoration.
FOR MORE FUN: Make an organizer box for each person in your family. Sometimes adults need help with their papers, too!</t>
        </r>
      </text>
    </comment>
    <comment ref="C226" authorId="0">
      <text>
        <r>
          <rPr>
            <b/>
            <sz val="9"/>
            <color indexed="81"/>
            <rFont val="Tahoma"/>
            <family val="2"/>
          </rPr>
          <t>Make a homework schedule.</t>
        </r>
        <r>
          <rPr>
            <sz val="9"/>
            <color indexed="81"/>
            <rFont val="Tahoma"/>
            <family val="2"/>
          </rPr>
          <t xml:space="preserve"> If you procrastinate, make a schedule! Write down your activities for each day, and include a set time for homework. Stick to your homework time for two weeks!</t>
        </r>
      </text>
    </comment>
    <comment ref="C227" authorId="0">
      <text>
        <r>
          <rPr>
            <sz val="9"/>
            <color indexed="81"/>
            <rFont val="Tahoma"/>
            <family val="2"/>
          </rPr>
          <t>The best way to stay organized is to plan ahead so you aren't rushed when you need to do something.</t>
        </r>
      </text>
    </comment>
    <comment ref="C228" authorId="0">
      <text>
        <r>
          <rPr>
            <b/>
            <sz val="9"/>
            <color indexed="81"/>
            <rFont val="Tahoma"/>
            <family val="2"/>
          </rPr>
          <t xml:space="preserve">Make a "special dates" calendar. </t>
        </r>
        <r>
          <rPr>
            <sz val="9"/>
            <color indexed="81"/>
            <rFont val="Tahoma"/>
            <family val="2"/>
          </rPr>
          <t>Create a calendar for your family that lists birthdays, vacations, holidays, and other important dates everyone should remember. Or make it a Brownie group calendar that shows when you'll do your activities, who'll bring snack, and special group reminders.</t>
        </r>
      </text>
    </comment>
    <comment ref="C229" authorId="0">
      <text>
        <r>
          <rPr>
            <b/>
            <sz val="9"/>
            <color indexed="81"/>
            <rFont val="Tahoma"/>
            <family val="2"/>
          </rPr>
          <t>Make a family activities schedule.</t>
        </r>
        <r>
          <rPr>
            <sz val="9"/>
            <color indexed="81"/>
            <rFont val="Tahoma"/>
            <family val="2"/>
          </rPr>
          <t xml:space="preserve"> Help keep your busy family organized and on time. Use a predesigned calendar, make your own, or just write one on paper, a chalkboard, or a bulleting board. Ask family members about work and sports schedules, and appointments.
FOR MORE FUN: Use different colored stickers for each member of your family.</t>
        </r>
      </text>
    </comment>
    <comment ref="C230" authorId="0">
      <text>
        <r>
          <rPr>
            <b/>
            <sz val="9"/>
            <color indexed="81"/>
            <rFont val="Tahoma"/>
            <family val="2"/>
          </rPr>
          <t>Be a family grocery helper.</t>
        </r>
        <r>
          <rPr>
            <sz val="9"/>
            <color indexed="81"/>
            <rFont val="Tahoma"/>
            <family val="2"/>
          </rPr>
          <t xml:space="preserve"> Work with your family to make the grocery list for two weeks. Keep track of who likes to eat what, and how much you think they might need. Check your refrigerator and pantry for what needs to be replaced.</t>
        </r>
      </text>
    </comment>
    <comment ref="C231" authorId="0">
      <text>
        <r>
          <rPr>
            <sz val="9"/>
            <color indexed="81"/>
            <rFont val="Tahoma"/>
            <family val="2"/>
          </rPr>
          <t>For this step, ask the people in charge of the place you want to organize what you can do, and tell them some of your ideas. Decide together what would be most useful. When you're done, talk with your friends about how it felt to help out.</t>
        </r>
      </text>
    </comment>
    <comment ref="C232" authorId="0">
      <text>
        <r>
          <rPr>
            <b/>
            <sz val="9"/>
            <color indexed="81"/>
            <rFont val="Tahoma"/>
            <family val="2"/>
          </rPr>
          <t>Organize a Girl Scout place.</t>
        </r>
        <r>
          <rPr>
            <sz val="9"/>
            <color indexed="81"/>
            <rFont val="Tahoma"/>
            <family val="2"/>
          </rPr>
          <t xml:space="preserve"> This could be your Brownie meeting space or a place on a camp property.</t>
        </r>
      </text>
    </comment>
    <comment ref="C233" authorId="0">
      <text>
        <r>
          <rPr>
            <b/>
            <sz val="9"/>
            <color indexed="81"/>
            <rFont val="Tahoma"/>
            <family val="2"/>
          </rPr>
          <t>Organize a community place.</t>
        </r>
        <r>
          <rPr>
            <sz val="9"/>
            <color indexed="81"/>
            <rFont val="Tahoma"/>
            <family val="2"/>
          </rPr>
          <t xml:space="preserve"> What about organizing your school's gym supply room, sorting materials in an arts space at a place of worship, or making useful decorations for the public library?</t>
        </r>
      </text>
    </comment>
    <comment ref="C234" authorId="0">
      <text>
        <r>
          <rPr>
            <b/>
            <sz val="9"/>
            <color indexed="81"/>
            <rFont val="Tahoma"/>
            <family val="2"/>
          </rPr>
          <t>Help a relative, friend, or neighbor.</t>
        </r>
        <r>
          <rPr>
            <sz val="9"/>
            <color indexed="81"/>
            <rFont val="Tahoma"/>
            <family val="2"/>
          </rPr>
          <t xml:space="preserve"> Maybe you can help them organize a home office, a pantry where food is kept, or an area in their garage.</t>
        </r>
      </text>
    </comment>
    <comment ref="C239" authorId="0">
      <text>
        <r>
          <rPr>
            <sz val="9"/>
            <color indexed="81"/>
            <rFont val="Tahoma"/>
            <family val="2"/>
          </rPr>
          <t>You are going on a special search in this badge-a search for a real-life hidden treasure. But you have to get ready before you go! Use one of these choices to help you.</t>
        </r>
      </text>
    </comment>
    <comment ref="C240" authorId="0">
      <text>
        <r>
          <rPr>
            <b/>
            <sz val="9"/>
            <color indexed="81"/>
            <rFont val="Tahoma"/>
            <family val="2"/>
          </rPr>
          <t>Make a letterboxing dictionary.</t>
        </r>
        <r>
          <rPr>
            <sz val="9"/>
            <color indexed="81"/>
            <rFont val="Tahoma"/>
            <family val="2"/>
          </rPr>
          <t xml:space="preserve"> You-and your friends and family who come along-might not know much about letterboxing. With an adult, go online to find out about the special language of letterboxing. Write the meanings down so you remember them.
  </t>
        </r>
        <r>
          <rPr>
            <sz val="9"/>
            <color indexed="81"/>
            <rFont val="Wingdings"/>
            <charset val="2"/>
          </rPr>
          <t></t>
        </r>
        <r>
          <rPr>
            <sz val="9"/>
            <color indexed="81"/>
            <rFont val="Tahoma"/>
            <family val="2"/>
          </rPr>
          <t xml:space="preserve">hitchhiker
  </t>
        </r>
        <r>
          <rPr>
            <sz val="9"/>
            <color indexed="81"/>
            <rFont val="Wingdings"/>
            <charset val="2"/>
          </rPr>
          <t></t>
        </r>
        <r>
          <rPr>
            <sz val="9"/>
            <color indexed="81"/>
            <rFont val="Tahoma"/>
            <family val="2"/>
          </rPr>
          <t xml:space="preserve">parasite
  </t>
        </r>
        <r>
          <rPr>
            <sz val="9"/>
            <color indexed="81"/>
            <rFont val="Wingdings"/>
            <charset val="2"/>
          </rPr>
          <t></t>
        </r>
        <r>
          <rPr>
            <sz val="9"/>
            <color indexed="81"/>
            <rFont val="Tahoma"/>
            <family val="2"/>
          </rPr>
          <t xml:space="preserve">cuckoo clue
  </t>
        </r>
        <r>
          <rPr>
            <sz val="9"/>
            <color indexed="81"/>
            <rFont val="Wingdings"/>
            <charset val="2"/>
          </rPr>
          <t></t>
        </r>
        <r>
          <rPr>
            <sz val="9"/>
            <color indexed="81"/>
            <rFont val="Tahoma"/>
            <family val="2"/>
          </rPr>
          <t>microbox</t>
        </r>
      </text>
    </comment>
    <comment ref="C241" authorId="0">
      <text>
        <r>
          <rPr>
            <b/>
            <sz val="9"/>
            <color indexed="81"/>
            <rFont val="Tahoma"/>
            <family val="2"/>
          </rPr>
          <t>Think of hiding places.</t>
        </r>
        <r>
          <rPr>
            <sz val="9"/>
            <color indexed="81"/>
            <rFont val="Tahoma"/>
            <family val="2"/>
          </rPr>
          <t xml:space="preserve"> Find out about good places to hide your letterboxes. Then draw a map of 10 great hiding spots in your area, or mark them on a map.
FOR MORE FUN: Look at where letterboxes are already hidden in your area. Did you think of the same places?</t>
        </r>
      </text>
    </comment>
    <comment ref="C242" authorId="0">
      <text>
        <r>
          <rPr>
            <b/>
            <sz val="9"/>
            <color indexed="81"/>
            <rFont val="Tahoma"/>
            <family val="2"/>
          </rPr>
          <t>Practice your "seeking" skills.</t>
        </r>
        <r>
          <rPr>
            <sz val="9"/>
            <color indexed="81"/>
            <rFont val="Tahoma"/>
            <family val="2"/>
          </rPr>
          <t xml:space="preserve"> Have your family or friends hide five or six objects around the house. Can you follow their clues to find the objects?
FOR MORE FUN: Race against a friend to find the objects first! Then switch places and hide objects for them to find.</t>
        </r>
      </text>
    </comment>
    <comment ref="C243" authorId="0">
      <text>
        <r>
          <rPr>
            <sz val="9"/>
            <color indexed="81"/>
            <rFont val="Tahoma"/>
            <family val="2"/>
          </rPr>
          <t>Stamps are an important part of letterboxing. You use your own stamp to mark a special book in the letterboxes you visit. And you mark your own notebook with a stamp from inside the box. Then you can show others where you have gone on your Brownie adventure! (The more letterboxes you find, the more stamps you'll have in your book.)</t>
        </r>
      </text>
    </comment>
    <comment ref="C244" authorId="0">
      <text>
        <r>
          <rPr>
            <b/>
            <sz val="9"/>
            <color indexed="81"/>
            <rFont val="Tahoma"/>
            <family val="2"/>
          </rPr>
          <t>Cut your own stamp from craft foam.</t>
        </r>
        <r>
          <rPr>
            <sz val="9"/>
            <color indexed="81"/>
            <rFont val="Tahoma"/>
            <family val="2"/>
          </rPr>
          <t xml:space="preserve"> Use foam that already has glue on the back and stickit to a jar lid or piece of wood to make your stamp sturdy. If it doesn't already have glue, with an adult's help, use spray glue. Then press your stamp onto an ink pad and test it.</t>
        </r>
      </text>
    </comment>
    <comment ref="C245" authorId="0">
      <text>
        <r>
          <rPr>
            <b/>
            <sz val="9"/>
            <color indexed="81"/>
            <rFont val="Tahoma"/>
            <family val="2"/>
          </rPr>
          <t>Use a stamp-making kit from a craft store.</t>
        </r>
        <r>
          <rPr>
            <sz val="9"/>
            <color indexed="81"/>
            <rFont val="Tahoma"/>
            <family val="2"/>
          </rPr>
          <t xml:space="preserve"> Some craft stores sell kits that include all the things you need to make a stamp. Add some personal style to the stamp to make it unique.</t>
        </r>
      </text>
    </comment>
    <comment ref="C246" authorId="0">
      <text>
        <r>
          <rPr>
            <b/>
            <sz val="9"/>
            <color indexed="81"/>
            <rFont val="Tahoma"/>
            <family val="2"/>
          </rPr>
          <t>Choose a special stamp.</t>
        </r>
        <r>
          <rPr>
            <sz val="9"/>
            <color indexed="81"/>
            <rFont val="Tahoma"/>
            <family val="2"/>
          </rPr>
          <t xml:space="preserve"> This could be a stamp you already have, or one you find with a family member at the store. Or you can borrow a stamp from a friend.</t>
        </r>
      </text>
    </comment>
    <comment ref="C247" authorId="0">
      <text>
        <r>
          <rPr>
            <sz val="9"/>
            <color indexed="81"/>
            <rFont val="Tahoma"/>
            <family val="2"/>
          </rPr>
          <t>Some letterbox clues tell you exactly where to go, like "go past the big tree" or "cross the stream." And some are more mysterious-they are poems or riddles. Get better at solving clues by learning to write them! When you've made your clue, share it with Brownie friends so they can try to solve it.</t>
        </r>
      </text>
    </comment>
    <comment ref="C248" authorId="0">
      <text>
        <r>
          <rPr>
            <b/>
            <sz val="9"/>
            <color indexed="81"/>
            <rFont val="Tahoma"/>
            <family val="2"/>
          </rPr>
          <t>Create a fill-in-the-blank clue.</t>
        </r>
        <r>
          <rPr>
            <sz val="9"/>
            <color indexed="81"/>
            <rFont val="Tahoma"/>
            <family val="2"/>
          </rPr>
          <t xml:space="preserve"> Write a hint, then replace a word with a blank. Then write a question that will help the letterbox seeker figure out the missing word.
  Example: Look _____ the slide at the park.
  Question: What is the opposite of over?
The seeker answers under, and the clue is done: 
  Look </t>
        </r>
        <r>
          <rPr>
            <u/>
            <sz val="9"/>
            <color indexed="81"/>
            <rFont val="Tahoma"/>
            <family val="2"/>
          </rPr>
          <t>under</t>
        </r>
        <r>
          <rPr>
            <sz val="9"/>
            <color indexed="81"/>
            <rFont val="Tahoma"/>
            <family val="2"/>
          </rPr>
          <t xml:space="preserve"> the slide at the park.</t>
        </r>
      </text>
    </comment>
    <comment ref="C249" authorId="0">
      <text>
        <r>
          <rPr>
            <b/>
            <sz val="9"/>
            <color indexed="81"/>
            <rFont val="Tahoma"/>
            <family val="2"/>
          </rPr>
          <t>Create a scramble.</t>
        </r>
        <r>
          <rPr>
            <sz val="9"/>
            <color indexed="81"/>
            <rFont val="Tahoma"/>
            <family val="2"/>
          </rPr>
          <t xml:space="preserve"> Scramble the letters of the words in each clue. For example, the last letter of every word could become the first.
  Example: Kool rndeu eht elids ta eht karp = Look under the slide at the park.</t>
        </r>
      </text>
    </comment>
    <comment ref="C250" authorId="0">
      <text>
        <r>
          <rPr>
            <b/>
            <sz val="9"/>
            <color indexed="81"/>
            <rFont val="Tahoma"/>
            <family val="2"/>
          </rPr>
          <t>Create a number code clue.</t>
        </r>
        <r>
          <rPr>
            <sz val="9"/>
            <color indexed="81"/>
            <rFont val="Tahoma"/>
            <family val="2"/>
          </rPr>
          <t xml:space="preserve"> Each number in the hint becomes a letter! Use the code in the box to the right to help you write and solve your clue. Each letter of the alphabet is a number.</t>
        </r>
      </text>
    </comment>
    <comment ref="C251" authorId="0">
      <text>
        <r>
          <rPr>
            <sz val="9"/>
            <color indexed="81"/>
            <rFont val="Tahoma"/>
            <family val="2"/>
          </rPr>
          <t>Grab your gear and choose a letterbox to find. Make it a great adventure for you and your Brownie friends. You can hike, pack a picnic, and see new places! (Ask an adult to help you use an online letterboxing site for a list of active letterboxes near you.)</t>
        </r>
      </text>
    </comment>
    <comment ref="C252" authorId="0">
      <text>
        <r>
          <rPr>
            <b/>
            <sz val="9"/>
            <color indexed="81"/>
            <rFont val="Tahoma"/>
            <family val="2"/>
          </rPr>
          <t>Go on a letterbox search using a compass.</t>
        </r>
        <r>
          <rPr>
            <sz val="9"/>
            <color indexed="81"/>
            <rFont val="Tahoma"/>
            <family val="2"/>
          </rPr>
          <t xml:space="preserve"> Search for a letterbox where you have to use a compass to find it.</t>
        </r>
      </text>
    </comment>
    <comment ref="C253" authorId="0">
      <text>
        <r>
          <rPr>
            <b/>
            <sz val="9"/>
            <color indexed="81"/>
            <rFont val="Tahoma"/>
            <family val="2"/>
          </rPr>
          <t xml:space="preserve">Go on an adventure in a new place. </t>
        </r>
        <r>
          <rPr>
            <sz val="9"/>
            <color indexed="81"/>
            <rFont val="Tahoma"/>
            <family val="2"/>
          </rPr>
          <t>Go for a letterbox search in a place you've never been to before.</t>
        </r>
      </text>
    </comment>
    <comment ref="C254" authorId="0">
      <text>
        <r>
          <rPr>
            <b/>
            <sz val="9"/>
            <color indexed="81"/>
            <rFont val="Tahoma"/>
            <family val="2"/>
          </rPr>
          <t>Go on a letterbox search that involves a brain puzzle.</t>
        </r>
        <r>
          <rPr>
            <sz val="9"/>
            <color indexed="81"/>
            <rFont val="Tahoma"/>
            <family val="2"/>
          </rPr>
          <t xml:space="preserve"> Most letterboxes make the seekers figure out clues to get to the location. Are you up for the challenge?</t>
        </r>
      </text>
    </comment>
    <comment ref="C255" authorId="0">
      <text>
        <r>
          <rPr>
            <sz val="9"/>
            <color indexed="81"/>
            <rFont val="Tahoma"/>
            <family val="2"/>
          </rPr>
          <t>Letterboxes aren't just for finding…someone has to hide them, too! Create your own letterbox for others to find. Ask an adult for help.</t>
        </r>
      </text>
    </comment>
    <comment ref="C256" authorId="0">
      <text>
        <r>
          <rPr>
            <b/>
            <sz val="9"/>
            <color indexed="81"/>
            <rFont val="Tahoma"/>
            <family val="2"/>
          </rPr>
          <t>Hide a letterbox in your yard.</t>
        </r>
        <r>
          <rPr>
            <sz val="9"/>
            <color indexed="81"/>
            <rFont val="Tahoma"/>
            <family val="2"/>
          </rPr>
          <t xml:space="preserve"> The next time someone new is visiting, test their searching skills by asking them to find your letterbox. Make sure you write clues on how they can find it.</t>
        </r>
      </text>
    </comment>
    <comment ref="C257" authorId="0">
      <text>
        <r>
          <rPr>
            <b/>
            <sz val="9"/>
            <color indexed="81"/>
            <rFont val="Tahoma"/>
            <family val="2"/>
          </rPr>
          <t>Hide a letterbox along a nearby trail.</t>
        </r>
        <r>
          <rPr>
            <sz val="9"/>
            <color indexed="81"/>
            <rFont val="Tahoma"/>
            <family val="2"/>
          </rPr>
          <t xml:space="preserve"> With the help of an adult, post the letterbox clues to an online site so others can search for it.
FOR MORE FUN: Theme your clues around your favorite book.</t>
        </r>
      </text>
    </comment>
    <comment ref="C258" authorId="0">
      <text>
        <r>
          <rPr>
            <b/>
            <sz val="9"/>
            <color indexed="81"/>
            <rFont val="Tahoma"/>
            <family val="2"/>
          </rPr>
          <t>Hide a letterbox using compass clues.</t>
        </r>
        <r>
          <rPr>
            <sz val="9"/>
            <color indexed="81"/>
            <rFont val="Tahoma"/>
            <family val="2"/>
          </rPr>
          <t xml:space="preserve"> Post the letterbox to an online site so others can search for it.</t>
        </r>
      </text>
    </comment>
    <comment ref="C262" authorId="0">
      <text>
        <r>
          <rPr>
            <sz val="9"/>
            <color indexed="81"/>
            <rFont val="Tahoma"/>
            <family val="2"/>
          </rPr>
          <t>Pets are as different as the people who love them. Play Pet Bingo to find out which pet would be the best fit for you.</t>
        </r>
      </text>
    </comment>
    <comment ref="C263" authorId="0">
      <text>
        <r>
          <rPr>
            <b/>
            <sz val="9"/>
            <color indexed="81"/>
            <rFont val="Tahoma"/>
            <family val="2"/>
          </rPr>
          <t>Play bingo at a pet store.</t>
        </r>
        <r>
          <rPr>
            <sz val="9"/>
            <color indexed="81"/>
            <rFont val="Tahoma"/>
            <family val="2"/>
          </rPr>
          <t xml:space="preserve"> Ask the staff for help!</t>
        </r>
      </text>
    </comment>
    <comment ref="C264" authorId="0">
      <text>
        <r>
          <rPr>
            <b/>
            <sz val="9"/>
            <color indexed="81"/>
            <rFont val="Tahoma"/>
            <family val="2"/>
          </rPr>
          <t>Play bingo at a veterinarian's office.</t>
        </r>
        <r>
          <rPr>
            <sz val="9"/>
            <color indexed="81"/>
            <rFont val="Tahoma"/>
            <family val="2"/>
          </rPr>
          <t xml:space="preserve"> You might also ask a vet or vet's assistant to visit your group.</t>
        </r>
      </text>
    </comment>
    <comment ref="C265" authorId="0">
      <text>
        <r>
          <rPr>
            <b/>
            <sz val="9"/>
            <color indexed="81"/>
            <rFont val="Tahoma"/>
            <family val="2"/>
          </rPr>
          <t>Play bingo online.</t>
        </r>
        <r>
          <rPr>
            <sz val="9"/>
            <color indexed="81"/>
            <rFont val="Tahoma"/>
            <family val="2"/>
          </rPr>
          <t xml:space="preserve"> Team up with an adult and your Brownie friends to research pets on the Web.</t>
        </r>
      </text>
    </comment>
    <comment ref="C266" authorId="0">
      <text>
        <r>
          <rPr>
            <sz val="9"/>
            <color indexed="81"/>
            <rFont val="Tahoma"/>
            <family val="2"/>
          </rPr>
          <t>Pets need a clean and comfortable place to live-if their cage, tank, or doghouse is dirty, they can get sick. Learn what one pet needs to have a home sweet home.</t>
        </r>
      </text>
    </comment>
    <comment ref="C267" authorId="0">
      <text>
        <r>
          <rPr>
            <b/>
            <sz val="9"/>
            <color indexed="81"/>
            <rFont val="Tahoma"/>
            <family val="2"/>
          </rPr>
          <t>Be the cage or tank cleaner.</t>
        </r>
        <r>
          <rPr>
            <sz val="9"/>
            <color indexed="81"/>
            <rFont val="Tahoma"/>
            <family val="2"/>
          </rPr>
          <t xml:space="preserve"> For two weeks, take charge of the cleaning for a fish, hamster, bird, cat, or other pet with its own little house or litter box.
FOR MORE FUN: Make an aquarium castle with a recycled plastic bottle. Be sure the plastic is safe for the fish before you start.</t>
        </r>
      </text>
    </comment>
    <comment ref="C268" authorId="0">
      <text>
        <r>
          <rPr>
            <b/>
            <sz val="9"/>
            <color indexed="81"/>
            <rFont val="Tahoma"/>
            <family val="2"/>
          </rPr>
          <t>Learn how to muck out a stall.</t>
        </r>
        <r>
          <rPr>
            <sz val="9"/>
            <color indexed="81"/>
            <rFont val="Tahoma"/>
            <family val="2"/>
          </rPr>
          <t xml:space="preserve"> Team up with an adult and find out how to clean a horse's stall. Help at a stable by doing it three times.</t>
        </r>
      </text>
    </comment>
    <comment ref="C269" authorId="0">
      <text>
        <r>
          <rPr>
            <b/>
            <sz val="9"/>
            <color indexed="81"/>
            <rFont val="Tahoma"/>
            <family val="2"/>
          </rPr>
          <t xml:space="preserve">Make a cozy sleeping space for a pet. </t>
        </r>
        <r>
          <rPr>
            <sz val="9"/>
            <color indexed="81"/>
            <rFont val="Tahoma"/>
            <family val="2"/>
          </rPr>
          <t>Find out how the pet likes to sleep, and then make a bed for a cat or a dog, or a sleeping nook for a hamster or guinea pig.</t>
        </r>
      </text>
    </comment>
    <comment ref="C270" authorId="0">
      <text>
        <r>
          <rPr>
            <sz val="9"/>
            <color indexed="81"/>
            <rFont val="Tahoma"/>
            <family val="2"/>
          </rPr>
          <t>Just like humans, pets need special care to stay healthy. Find out about how to keep them safe, feeling good, and looking good, too.</t>
        </r>
      </text>
    </comment>
    <comment ref="C271" authorId="0">
      <text>
        <r>
          <rPr>
            <b/>
            <sz val="9"/>
            <color indexed="81"/>
            <rFont val="Tahoma"/>
            <family val="2"/>
          </rPr>
          <t>Ask a veterinarian about health issues for three pets.</t>
        </r>
        <r>
          <rPr>
            <sz val="9"/>
            <color indexed="81"/>
            <rFont val="Tahoma"/>
            <family val="2"/>
          </rPr>
          <t xml:space="preserve"> What are common sicknesses? Does the pet need any special shots? Make a list that shows each pet, its possible health issues, and how you would keep it healthy. Share you lists with pet owners!</t>
        </r>
      </text>
    </comment>
    <comment ref="C272" authorId="0">
      <text>
        <r>
          <rPr>
            <b/>
            <sz val="9"/>
            <color indexed="81"/>
            <rFont val="Tahoma"/>
            <family val="2"/>
          </rPr>
          <t>Help a dog get exercise for one week.</t>
        </r>
        <r>
          <rPr>
            <sz val="9"/>
            <color indexed="81"/>
            <rFont val="Tahoma"/>
            <family val="2"/>
          </rPr>
          <t xml:space="preserve"> Team up with an adult to walk a dog or take it to a dog park. Decide where to go based on the weather, how much exercise the dog needs, and where it is safe and fun.
FOR MORE FUN: Draw a map of the best place to walk a dog in your neighborhood and share it with dog owners.</t>
        </r>
      </text>
    </comment>
    <comment ref="C273" authorId="0">
      <text>
        <r>
          <rPr>
            <b/>
            <sz val="9"/>
            <color indexed="81"/>
            <rFont val="Tahoma"/>
            <family val="2"/>
          </rPr>
          <t>Find out how to keep different pets looking good.</t>
        </r>
        <r>
          <rPr>
            <sz val="9"/>
            <color indexed="81"/>
            <rFont val="Tahoma"/>
            <family val="2"/>
          </rPr>
          <t xml:space="preserve"> Pick three pets and find out how often they have to be washed or brushed and any other special care tips. Then try out what you've learned by grooming a pet.</t>
        </r>
      </text>
    </comment>
    <comment ref="C274" authorId="0">
      <text>
        <r>
          <rPr>
            <sz val="9"/>
            <color indexed="81"/>
            <rFont val="Tahoma"/>
            <family val="2"/>
          </rPr>
          <t>Pets need attention, hugs, and kind words, as well as lots of time to have fun and play. Learning to be a good pet owner is like learning to be a good parent!</t>
        </r>
      </text>
    </comment>
    <comment ref="C275" authorId="0">
      <text>
        <r>
          <rPr>
            <b/>
            <sz val="9"/>
            <color indexed="81"/>
            <rFont val="Tahoma"/>
            <family val="2"/>
          </rPr>
          <t>Make up a game to play with a pet.</t>
        </r>
        <r>
          <rPr>
            <sz val="9"/>
            <color indexed="81"/>
            <rFont val="Tahoma"/>
            <family val="2"/>
          </rPr>
          <t xml:space="preserve"> It might be throw-and-catch for a dog, or a game with a feather toy for a cat. Write your game down so you can share it with others. Then play the game!</t>
        </r>
      </text>
    </comment>
    <comment ref="C276" authorId="0">
      <text>
        <r>
          <rPr>
            <b/>
            <sz val="9"/>
            <color indexed="81"/>
            <rFont val="Tahoma"/>
            <family val="2"/>
          </rPr>
          <t>Make a simple pet toy.</t>
        </r>
        <r>
          <rPr>
            <sz val="9"/>
            <color indexed="81"/>
            <rFont val="Tahoma"/>
            <family val="2"/>
          </rPr>
          <t xml:space="preserve"> You could fill an old sock with catnip, knot the top, and leave it for a cat to play with. Or make a sock doll to keep a dog happy.</t>
        </r>
      </text>
    </comment>
    <comment ref="C277" authorId="0">
      <text>
        <r>
          <rPr>
            <b/>
            <sz val="9"/>
            <color indexed="81"/>
            <rFont val="Tahoma"/>
            <family val="2"/>
          </rPr>
          <t xml:space="preserve">Learn about how three different kinds of pets communicate their feelings. </t>
        </r>
        <r>
          <rPr>
            <sz val="9"/>
            <color indexed="81"/>
            <rFont val="Tahoma"/>
            <family val="2"/>
          </rPr>
          <t>For example, a happy cat often purrs, and a dog that wants a walk might scratch at a door. Share what you've learned by playing animal charades. Have friends or family guess which pet you are and what you're feeling.
FOR MORE FUN: Make a list of a pet's 10 favorite things (like games, treats, and toys). Post it where people who love the pet can see it.</t>
        </r>
      </text>
    </comment>
    <comment ref="C278" authorId="0">
      <text>
        <r>
          <rPr>
            <sz val="9"/>
            <color indexed="81"/>
            <rFont val="Tahoma"/>
            <family val="2"/>
          </rPr>
          <t>One of the most important responsibilities of a pet owner is knowing what her pet eats, how much it needs to eat, and what it can't eat. And, of course, making sure there's food ready when the pet gets hungry.</t>
        </r>
      </text>
    </comment>
    <comment ref="C279" authorId="0">
      <text>
        <r>
          <rPr>
            <b/>
            <sz val="9"/>
            <color indexed="81"/>
            <rFont val="Tahoma"/>
            <family val="2"/>
          </rPr>
          <t xml:space="preserve">If you have a pet of your own, make a feeding schedule. </t>
        </r>
        <r>
          <rPr>
            <sz val="9"/>
            <color indexed="81"/>
            <rFont val="Tahoma"/>
            <family val="2"/>
          </rPr>
          <t>Make sure you know when and how often your pet needs to eat. Then feed your pet using your schedule for two weeks.</t>
        </r>
      </text>
    </comment>
    <comment ref="C280" authorId="0">
      <text>
        <r>
          <rPr>
            <b/>
            <sz val="9"/>
            <color indexed="81"/>
            <rFont val="Tahoma"/>
            <family val="2"/>
          </rPr>
          <t>Volunteer to feed someone else's pet.</t>
        </r>
        <r>
          <rPr>
            <sz val="9"/>
            <color indexed="81"/>
            <rFont val="Tahoma"/>
            <family val="2"/>
          </rPr>
          <t xml:space="preserve"> Create a feeding schedule, then feed the pet at least once a day for a week. Make sure an adult goes with you.</t>
        </r>
      </text>
    </comment>
    <comment ref="C281" authorId="0">
      <text>
        <r>
          <rPr>
            <b/>
            <sz val="9"/>
            <color indexed="81"/>
            <rFont val="Tahoma"/>
            <family val="2"/>
          </rPr>
          <t>Make a pet budget for two pets.</t>
        </r>
        <r>
          <rPr>
            <sz val="9"/>
            <color indexed="81"/>
            <rFont val="Tahoma"/>
            <family val="2"/>
          </rPr>
          <t xml:space="preserve"> Add up how much it costs to feed two different pets for one month. Think about regular food and any extras, such as treats and vitamins. Does the cost surprise you?
FOR MORE FUN: Cut out pet food coupons for your family or friends to use.</t>
        </r>
      </text>
    </comment>
    <comment ref="C285" authorId="0">
      <text>
        <r>
          <rPr>
            <sz val="9"/>
            <color indexed="81"/>
            <rFont val="Tahoma"/>
            <family val="2"/>
          </rPr>
          <t>Scavenger hunts are a great way to have fun with your friends or get to know new people. In this step, make your own! First, decide what you'll look for. Then go on your search.</t>
        </r>
      </text>
    </comment>
    <comment ref="C286" authorId="0">
      <text>
        <r>
          <rPr>
            <b/>
            <sz val="9"/>
            <color indexed="81"/>
            <rFont val="Tahoma"/>
            <family val="2"/>
          </rPr>
          <t>Find it!</t>
        </r>
        <r>
          <rPr>
            <sz val="9"/>
            <color indexed="81"/>
            <rFont val="Tahoma"/>
            <family val="2"/>
          </rPr>
          <t xml:space="preserve"> Make a scavenger hunt of at least 10 things to find. It could be in your neighborhood, at home, or in the community. For example, if your hunt is in a library, you could find a book by a certain author, a magazine, or the librarian's signature. Now find them!</t>
        </r>
      </text>
    </comment>
    <comment ref="C287" authorId="0">
      <text>
        <r>
          <rPr>
            <b/>
            <sz val="9"/>
            <color indexed="81"/>
            <rFont val="Tahoma"/>
            <family val="2"/>
          </rPr>
          <t>See it!</t>
        </r>
        <r>
          <rPr>
            <sz val="9"/>
            <color indexed="81"/>
            <rFont val="Tahoma"/>
            <family val="2"/>
          </rPr>
          <t xml:space="preserve"> Make a scavenger hunt of at leasat 10 things to see. Choose 10 items that can be found where your game is going to be played. If you're playing in the backseat of a car, your list might include things you'd see out the window, like an 18-wheeler, a gas station, and a roadside jogger. Make your list, then play.</t>
        </r>
      </text>
    </comment>
    <comment ref="C288" authorId="0">
      <text>
        <r>
          <rPr>
            <b/>
            <sz val="9"/>
            <color indexed="81"/>
            <rFont val="Tahoma"/>
            <family val="2"/>
          </rPr>
          <t>Touch it!</t>
        </r>
        <r>
          <rPr>
            <sz val="9"/>
            <color indexed="81"/>
            <rFont val="Tahoma"/>
            <family val="2"/>
          </rPr>
          <t xml:space="preserve"> Make a scavenger hunt of at least 10 things to feel. Your list could include things that feel fuzzy, soft, hard, squishy, and anything else you can think of. Then, go find them.</t>
        </r>
      </text>
    </comment>
    <comment ref="C289" authorId="0">
      <text>
        <r>
          <rPr>
            <sz val="9"/>
            <color indexed="81"/>
            <rFont val="Tahoma"/>
            <family val="2"/>
          </rPr>
          <t>Mysteries turn simple games into adventures. Sharpen your detective skills in this step.</t>
        </r>
      </text>
    </comment>
    <comment ref="C290" authorId="0">
      <text>
        <r>
          <rPr>
            <b/>
            <sz val="9"/>
            <color indexed="81"/>
            <rFont val="Tahoma"/>
            <family val="2"/>
          </rPr>
          <t>Get a clue!</t>
        </r>
        <r>
          <rPr>
            <sz val="9"/>
            <color indexed="81"/>
            <rFont val="Tahoma"/>
            <family val="2"/>
          </rPr>
          <t xml:space="preserve"> Turn your friends into detectives by leading them on a mystery hunt from clue card to clue card. For example, if the hunt is at your house, the first card could read, "Help me, I'm freezing." That would lead to the freezer, where another clue card awaits. The last clue could lead to a prize.</t>
        </r>
      </text>
    </comment>
    <comment ref="C291" authorId="0">
      <text>
        <r>
          <rPr>
            <b/>
            <sz val="9"/>
            <color indexed="81"/>
            <rFont val="Tahoma"/>
            <family val="2"/>
          </rPr>
          <t>Mystery box!</t>
        </r>
        <r>
          <rPr>
            <sz val="9"/>
            <color indexed="81"/>
            <rFont val="Tahoma"/>
            <family val="2"/>
          </rPr>
          <t xml:space="preserve"> Find a large box and have an adult help you cut a hole big enough for your hand to fit through. Then place 12 objects in the box and have your friends write down what they think each object is just by touching it. Whoever gets the most right answers wins.</t>
        </r>
      </text>
    </comment>
    <comment ref="C292" authorId="0">
      <text>
        <r>
          <rPr>
            <b/>
            <sz val="9"/>
            <color indexed="81"/>
            <rFont val="Tahoma"/>
            <family val="2"/>
          </rPr>
          <t>Who's who?</t>
        </r>
        <r>
          <rPr>
            <sz val="9"/>
            <color indexed="81"/>
            <rFont val="Tahoma"/>
            <family val="2"/>
          </rPr>
          <t xml:space="preserve"> Write the names of famous characters or people on small pieces of paper. (Write as many names as there are girls in the group.) Put them in a hat and draw one. Without looking at your paper, tape the paper to your forehead. Now, ask your friends yes-or-no questions to figure out who you are!</t>
        </r>
      </text>
    </comment>
    <comment ref="C293" authorId="0">
      <text>
        <r>
          <rPr>
            <sz val="9"/>
            <color indexed="81"/>
            <rFont val="Tahoma"/>
            <family val="2"/>
          </rPr>
          <t>Cake. Presents. Games. All these things make birthday parties fun. In this step, your challenge is to create a new game for people to play at a party.</t>
        </r>
      </text>
    </comment>
    <comment ref="C294" authorId="0">
      <text>
        <r>
          <rPr>
            <b/>
            <sz val="9"/>
            <color indexed="81"/>
            <rFont val="Tahoma"/>
            <family val="2"/>
          </rPr>
          <t xml:space="preserve">Pin the tail on…? </t>
        </r>
        <r>
          <rPr>
            <sz val="9"/>
            <color indexed="81"/>
            <rFont val="Tahoma"/>
            <family val="2"/>
          </rPr>
          <t>In Pin the Tail on the Donkey, blindfolded players try to pin a paper tail on a poster of a donkey. Pick a new matching pair for your game-maybe Brownie Elf and her hat, a nose and a teddy bear, or an octopus and eight legs.</t>
        </r>
      </text>
    </comment>
    <comment ref="C295" authorId="0">
      <text>
        <r>
          <rPr>
            <b/>
            <sz val="9"/>
            <color indexed="81"/>
            <rFont val="Tahoma"/>
            <family val="2"/>
          </rPr>
          <t>Heat things up.</t>
        </r>
        <r>
          <rPr>
            <sz val="9"/>
            <color indexed="81"/>
            <rFont val="Tahoma"/>
            <family val="2"/>
          </rPr>
          <t xml:space="preserve"> To play Hot Potato, players sit in a circle and pass around a potato (or another item) while music plays. Whoever is holding the potato when the music stops is "out." The game goes until only one person is left. Think up a new game that uses an object and music.
FOR MORE FUN: Make up a fun thing for players who are "out" to do, like be cheerleaders.</t>
        </r>
      </text>
    </comment>
    <comment ref="C296" authorId="0">
      <text>
        <r>
          <rPr>
            <b/>
            <sz val="9"/>
            <color indexed="81"/>
            <rFont val="Tahoma"/>
            <family val="2"/>
          </rPr>
          <t>Race day.</t>
        </r>
        <r>
          <rPr>
            <sz val="9"/>
            <color indexed="81"/>
            <rFont val="Tahoma"/>
            <family val="2"/>
          </rPr>
          <t xml:space="preserve"> In a relay race, players on two teams compete by taking turns running the same distance. Create a new kind of relay. Maybe each team gets only one pair of shoes, so girls must switch them off at each turn. Or instead of running, everyone could shuffle on their knees.</t>
        </r>
      </text>
    </comment>
    <comment ref="C297" authorId="0">
      <text>
        <r>
          <rPr>
            <sz val="9"/>
            <color indexed="81"/>
            <rFont val="Tahoma"/>
            <family val="2"/>
          </rPr>
          <t>Take a game with rules you already know and add one new rule to make it feel like a whole new adventure. Of course, your new rule should make the game more fun, too.</t>
        </r>
      </text>
    </comment>
    <comment ref="C298" authorId="0">
      <text>
        <r>
          <rPr>
            <b/>
            <sz val="9"/>
            <color indexed="81"/>
            <rFont val="Tahoma"/>
            <family val="2"/>
          </rPr>
          <t>You're It.</t>
        </r>
        <r>
          <rPr>
            <sz val="9"/>
            <color indexed="81"/>
            <rFont val="Tahoma"/>
            <family val="2"/>
          </rPr>
          <t xml:space="preserve"> In TV Tag, players name a TV show ehn they're tagged. In Freeze Tag, they have to stand frozen in place when they're tagged. Make you own version of Tag by adding a rule. Maybe players have to twirl three times and say a tongue twister when they're tagged.
FOR MORE FUN: Can you figure out rules to make Tag a team sport?</t>
        </r>
      </text>
    </comment>
    <comment ref="C299" authorId="0">
      <text>
        <r>
          <rPr>
            <b/>
            <sz val="9"/>
            <color indexed="81"/>
            <rFont val="Tahoma"/>
            <family val="2"/>
          </rPr>
          <t>Duck, Duck, "Moo"-se.</t>
        </r>
        <r>
          <rPr>
            <sz val="9"/>
            <color indexed="81"/>
            <rFont val="Tahoma"/>
            <family val="2"/>
          </rPr>
          <t xml:space="preserve"> Duck, Duck, Goose is a simple game: Everyone sits in a circle, and one person walks around the circle tapping people and saying, "duck." When the person says "goose" instead, the tapped person jumps up and chases her. Change the game by using sounds instead of animals. You could try "Quack, quack, MOO!"</t>
        </r>
      </text>
    </comment>
    <comment ref="C300" authorId="0">
      <text>
        <r>
          <rPr>
            <b/>
            <sz val="9"/>
            <color indexed="81"/>
            <rFont val="Tahoma"/>
            <family val="2"/>
          </rPr>
          <t>Hop to it.</t>
        </r>
        <r>
          <rPr>
            <sz val="9"/>
            <color indexed="81"/>
            <rFont val="Tahoma"/>
            <family val="2"/>
          </rPr>
          <t xml:space="preserve"> To play Hopscotch, you draw squares from 1 to 10 and hop your way upward without touching any lines. But what if instead of numbers, you had to hop from animal to animal? Or what if you had to do a new action-like spin or sit- in each square?</t>
        </r>
      </text>
    </comment>
    <comment ref="C301" authorId="0">
      <text>
        <r>
          <rPr>
            <sz val="9"/>
            <color indexed="81"/>
            <rFont val="Tahoma"/>
            <family val="2"/>
          </rPr>
          <t>Make the rules, pick the number of players, and select the kinds of balls or equipment to use. You can even give your new sport a name.</t>
        </r>
      </text>
    </comment>
    <comment ref="C302" authorId="0">
      <text>
        <r>
          <rPr>
            <b/>
            <sz val="9"/>
            <color indexed="81"/>
            <rFont val="Tahoma"/>
            <family val="2"/>
          </rPr>
          <t xml:space="preserve">Queen of the court. </t>
        </r>
        <r>
          <rPr>
            <sz val="9"/>
            <color indexed="81"/>
            <rFont val="Tahoma"/>
            <family val="2"/>
          </rPr>
          <t>Create a new basketball-court sport that doesn't use a basketball. You might want to use different lines on the court, or the square painted on the backboard. Maybe your game could involve throwing tennis balls at the backboard from different places on the court.</t>
        </r>
      </text>
    </comment>
    <comment ref="C303" authorId="0">
      <text>
        <r>
          <rPr>
            <b/>
            <sz val="9"/>
            <color indexed="81"/>
            <rFont val="Tahoma"/>
            <family val="2"/>
          </rPr>
          <t>Field of dreams.</t>
        </r>
        <r>
          <rPr>
            <sz val="9"/>
            <color indexed="81"/>
            <rFont val="Tahoma"/>
            <family val="2"/>
          </rPr>
          <t xml:space="preserve"> Soccer fields have clearly marked sidelines, huge goals, and a sea of grass to play on. Dream up the wildest game you can! Maybe it includes five soccer balls on the field at one time, with players using their hands but not their feet.</t>
        </r>
      </text>
    </comment>
    <comment ref="C304" authorId="0">
      <text>
        <r>
          <rPr>
            <b/>
            <sz val="9"/>
            <color indexed="81"/>
            <rFont val="Tahoma"/>
            <family val="2"/>
          </rPr>
          <t xml:space="preserve">The new ballpark. </t>
        </r>
        <r>
          <rPr>
            <sz val="9"/>
            <color indexed="81"/>
            <rFont val="Tahoma"/>
            <family val="2"/>
          </rPr>
          <t>Come up with a new game that uses a baseball diamond. For example, you oculd start with players kicking an old volleyball and then running straight to second base.</t>
        </r>
      </text>
    </comment>
    <comment ref="C308" authorId="0">
      <text>
        <r>
          <rPr>
            <sz val="9"/>
            <color indexed="81"/>
            <rFont val="Tahoma"/>
            <family val="2"/>
          </rPr>
          <t>Inventors warm up their minds so they can be creative! One way to do that is to find different ways to use things. If you've ever found a new way to use a tool or toy, you're already an inventor! In this step, come up with new uses for things that already exist.</t>
        </r>
      </text>
    </comment>
    <comment ref="C309" authorId="0">
      <text>
        <r>
          <rPr>
            <b/>
            <sz val="9"/>
            <color indexed="81"/>
            <rFont val="Tahoma"/>
            <family val="2"/>
          </rPr>
          <t>Make up five new uses for a box.</t>
        </r>
        <r>
          <rPr>
            <sz val="9"/>
            <color indexed="81"/>
            <rFont val="Tahoma"/>
            <family val="2"/>
          </rPr>
          <t xml:space="preserve"> You could use a box to store your toys, build a playhouse, make a hat, or create a bed for your pet. Don't be afraid to think of something wacky and unusual. Sometimes the crazy ideas are the best ones!</t>
        </r>
      </text>
    </comment>
    <comment ref="C310" authorId="0">
      <text>
        <r>
          <rPr>
            <b/>
            <sz val="9"/>
            <color indexed="81"/>
            <rFont val="Tahoma"/>
            <family val="2"/>
          </rPr>
          <t>Come up with fun and different things you can make from circles.</t>
        </r>
        <r>
          <rPr>
            <sz val="9"/>
            <color indexed="81"/>
            <rFont val="Tahoma"/>
            <family val="2"/>
          </rPr>
          <t xml:space="preserve"> Use the circle template on the next page. Take five minutes to draw as many as you can.
FOR MORE FUN: Use markers to decorate your circles!</t>
        </r>
      </text>
    </comment>
    <comment ref="C311" authorId="0">
      <text>
        <r>
          <rPr>
            <b/>
            <sz val="9"/>
            <color indexed="81"/>
            <rFont val="Tahoma"/>
            <family val="2"/>
          </rPr>
          <t>Find five new ways to use or play with a tool or toy.</t>
        </r>
        <r>
          <rPr>
            <sz val="9"/>
            <color indexed="81"/>
            <rFont val="Tahoma"/>
            <family val="2"/>
          </rPr>
          <t xml:space="preserve"> It could be a ball, a headband, a toothbrush, or an old sock.</t>
        </r>
      </text>
    </comment>
    <comment ref="C312" authorId="0">
      <text>
        <r>
          <rPr>
            <b/>
            <sz val="9"/>
            <color indexed="81"/>
            <rFont val="Tahoma"/>
            <family val="2"/>
          </rPr>
          <t>Find lots of ways to solve the same problem.</t>
        </r>
        <r>
          <rPr>
            <sz val="9"/>
            <color indexed="81"/>
            <rFont val="Tahoma"/>
            <family val="2"/>
          </rPr>
          <t xml:space="preserve"> There's more than one way to solve most problems. Sometimes we stick with the same way of doing something just because we're used to it. Pick one choice below, and make a list of 10 ideas. Then try two of them.</t>
        </r>
      </text>
    </comment>
    <comment ref="C313" authorId="0">
      <text>
        <r>
          <rPr>
            <b/>
            <sz val="9"/>
            <color indexed="81"/>
            <rFont val="Tahoma"/>
            <family val="2"/>
          </rPr>
          <t>Making music.</t>
        </r>
        <r>
          <rPr>
            <sz val="9"/>
            <color indexed="81"/>
            <rFont val="Tahoma"/>
            <family val="2"/>
          </rPr>
          <t xml:space="preserve"> You could whistle, tap chopsticks on the table, or bang pots and pans together. What other creative ways could you make music?</t>
        </r>
      </text>
    </comment>
    <comment ref="C314" authorId="0">
      <text>
        <r>
          <rPr>
            <b/>
            <sz val="9"/>
            <color indexed="81"/>
            <rFont val="Tahoma"/>
            <family val="2"/>
          </rPr>
          <t>Carrying lunch.</t>
        </r>
        <r>
          <rPr>
            <sz val="9"/>
            <color indexed="81"/>
            <rFont val="Tahoma"/>
            <family val="2"/>
          </rPr>
          <t xml:space="preserve"> You might put your lunch in a box. You could also mail it!</t>
        </r>
      </text>
    </comment>
    <comment ref="C315" authorId="0">
      <text>
        <r>
          <rPr>
            <b/>
            <sz val="9"/>
            <color indexed="81"/>
            <rFont val="Tahoma"/>
            <family val="2"/>
          </rPr>
          <t>Watering plants.</t>
        </r>
        <r>
          <rPr>
            <sz val="9"/>
            <color indexed="81"/>
            <rFont val="Tahoma"/>
            <family val="2"/>
          </rPr>
          <t xml:space="preserve"> To water a plant, you could put it outside and wait for it to rain, or cut a hole in a plastic bag and fill it with water.</t>
        </r>
      </text>
    </comment>
    <comment ref="C316" authorId="0">
      <text>
        <r>
          <rPr>
            <sz val="9"/>
            <color indexed="81"/>
            <rFont val="Tahoma"/>
            <family val="2"/>
          </rPr>
          <t>To come up with new ideas, inventors have to see and understand people's needs. Now it's your turn to make a "needs list." Pick one of these activities and watch a friend, family member, or a Brownie sister doing it. What is hard for them? What do they like or not like about the activity? Write down five needs you notice about the activity you picked.</t>
        </r>
      </text>
    </comment>
    <comment ref="C317" authorId="0">
      <text>
        <r>
          <rPr>
            <b/>
            <sz val="9"/>
            <color indexed="81"/>
            <rFont val="Tahoma"/>
            <family val="2"/>
          </rPr>
          <t xml:space="preserve">Mornings. </t>
        </r>
        <r>
          <rPr>
            <sz val="9"/>
            <color indexed="81"/>
            <rFont val="Tahoma"/>
            <family val="2"/>
          </rPr>
          <t>Watch a brother, sister, or a parent get ready for school or work. Do they wake up on time? Is their alarm clock loud enough? Is there enough time to eat breakfast?</t>
        </r>
      </text>
    </comment>
    <comment ref="C318" authorId="0">
      <text>
        <r>
          <rPr>
            <b/>
            <sz val="9"/>
            <color indexed="81"/>
            <rFont val="Tahoma"/>
            <family val="2"/>
          </rPr>
          <t xml:space="preserve">Lunch at school. </t>
        </r>
        <r>
          <rPr>
            <sz val="9"/>
            <color indexed="81"/>
            <rFont val="Tahoma"/>
            <family val="2"/>
          </rPr>
          <t>Watch how lunch happens in the cafeteria at school. Are the lines long? Are the chairs too high? Are the sandwiches soggy?</t>
        </r>
      </text>
    </comment>
    <comment ref="C319" authorId="0">
      <text>
        <r>
          <rPr>
            <b/>
            <sz val="9"/>
            <color indexed="81"/>
            <rFont val="Tahoma"/>
            <family val="2"/>
          </rPr>
          <t>Brownie meetings.</t>
        </r>
        <r>
          <rPr>
            <sz val="9"/>
            <color indexed="81"/>
            <rFont val="Tahoma"/>
            <family val="2"/>
          </rPr>
          <t xml:space="preserve"> They're always fun-now imagine what could make them even better! Does every girl feel included? Can everyone hear each other? Do meetings feel special?</t>
        </r>
      </text>
    </comment>
    <comment ref="C320" authorId="0">
      <text>
        <r>
          <rPr>
            <sz val="9"/>
            <color indexed="81"/>
            <rFont val="Tahoma"/>
            <family val="2"/>
          </rPr>
          <t>Pick one of the problems from your "needs list" and think of ways to solve it. Use one of these activities to record your ideas (and keep notes in your inventor's notebook!).</t>
        </r>
      </text>
    </comment>
    <comment ref="C321" authorId="0">
      <text>
        <r>
          <rPr>
            <b/>
            <sz val="9"/>
            <color indexed="81"/>
            <rFont val="Tahoma"/>
            <family val="2"/>
          </rPr>
          <t>Mind-map.</t>
        </r>
        <r>
          <rPr>
            <sz val="9"/>
            <color indexed="81"/>
            <rFont val="Tahoma"/>
            <family val="2"/>
          </rPr>
          <t xml:space="preserve"> Inventors use mind maps to see how different ideas fit together. Try it out on the next page.</t>
        </r>
      </text>
    </comment>
    <comment ref="C322" authorId="0">
      <text>
        <r>
          <rPr>
            <b/>
            <sz val="9"/>
            <color indexed="81"/>
            <rFont val="Tahoma"/>
            <family val="2"/>
          </rPr>
          <t>Sketch it out.</t>
        </r>
        <r>
          <rPr>
            <sz val="9"/>
            <color indexed="81"/>
            <rFont val="Tahoma"/>
            <family val="2"/>
          </rPr>
          <t xml:space="preserve"> Draw five solutions in your inventor's notebook.</t>
        </r>
      </text>
    </comment>
    <comment ref="C323" authorId="0">
      <text>
        <r>
          <rPr>
            <b/>
            <sz val="9"/>
            <color indexed="81"/>
            <rFont val="Tahoma"/>
            <family val="2"/>
          </rPr>
          <t>Buddy up and brainstorm lots of ideas!</t>
        </r>
        <r>
          <rPr>
            <sz val="9"/>
            <color indexed="81"/>
            <rFont val="Tahoma"/>
            <family val="2"/>
          </rPr>
          <t xml:space="preserve"> With partners or your Brownie group, write down everyone's ideas on a big sheet of paper. Then record your five favorites in your notebook.</t>
        </r>
      </text>
    </comment>
    <comment ref="C324" authorId="0">
      <text>
        <r>
          <rPr>
            <sz val="9"/>
            <color indexed="81"/>
            <rFont val="Tahoma"/>
            <family val="2"/>
          </rPr>
          <t>Finding out what others think about your idea will help you improve it. Do one of the choices, then share what you did with others. Ask them to tell you their favorite part about your idea, and how they think it could be even better.</t>
        </r>
      </text>
    </comment>
    <comment ref="C325" authorId="0">
      <text>
        <r>
          <rPr>
            <b/>
            <sz val="9"/>
            <color indexed="81"/>
            <rFont val="Tahoma"/>
            <family val="2"/>
          </rPr>
          <t>Draw it!</t>
        </r>
        <r>
          <rPr>
            <sz val="9"/>
            <color indexed="81"/>
            <rFont val="Tahoma"/>
            <family val="2"/>
          </rPr>
          <t xml:space="preserve"> Use a big sheet of paper, and label the parts of your invention. Show it to friends and family.</t>
        </r>
      </text>
    </comment>
    <comment ref="C326" authorId="0">
      <text>
        <r>
          <rPr>
            <b/>
            <sz val="9"/>
            <color indexed="81"/>
            <rFont val="Tahoma"/>
            <family val="2"/>
          </rPr>
          <t>Act it out!</t>
        </r>
        <r>
          <rPr>
            <sz val="9"/>
            <color indexed="81"/>
            <rFont val="Tahoma"/>
            <family val="2"/>
          </rPr>
          <t xml:space="preserve"> Create a skit that shows when someone might need your invention and how they'd use it. Then perform it!</t>
        </r>
      </text>
    </comment>
    <comment ref="C327" authorId="0">
      <text>
        <r>
          <rPr>
            <b/>
            <sz val="9"/>
            <color indexed="81"/>
            <rFont val="Tahoma"/>
            <family val="2"/>
          </rPr>
          <t>Build it!</t>
        </r>
        <r>
          <rPr>
            <sz val="9"/>
            <color indexed="81"/>
            <rFont val="Tahoma"/>
            <family val="2"/>
          </rPr>
          <t xml:space="preserve"> Use cardboard, paper, glue, Play-Doh, or even dried pasta to build a model of your invention. Then show it off!</t>
        </r>
      </text>
    </comment>
    <comment ref="C331" authorId="0">
      <text>
        <r>
          <rPr>
            <sz val="9"/>
            <color indexed="81"/>
            <rFont val="Tahoma"/>
            <family val="2"/>
          </rPr>
          <t>Making new friends can be as simple as introducing yourself. It's nice to share something about you when you introduce yourself, or one something about a friend when you're introducing them. Try it!</t>
        </r>
      </text>
    </comment>
    <comment ref="C332" authorId="0">
      <text>
        <r>
          <rPr>
            <b/>
            <sz val="9"/>
            <color indexed="81"/>
            <rFont val="Tahoma"/>
            <family val="2"/>
          </rPr>
          <t>Introduce yourself.</t>
        </r>
        <r>
          <rPr>
            <sz val="9"/>
            <color indexed="81"/>
            <rFont val="Tahoma"/>
            <family val="2"/>
          </rPr>
          <t xml:space="preserve"> Try introducing yourself to three different people you don't know at school-maybe you'll make a new friend!</t>
        </r>
      </text>
    </comment>
    <comment ref="C333" authorId="0">
      <text>
        <r>
          <rPr>
            <b/>
            <sz val="9"/>
            <color indexed="81"/>
            <rFont val="Tahoma"/>
            <family val="2"/>
          </rPr>
          <t>Introduce a friend to someone else.</t>
        </r>
        <r>
          <rPr>
            <sz val="9"/>
            <color indexed="81"/>
            <rFont val="Tahoma"/>
            <family val="2"/>
          </rPr>
          <t xml:space="preserve"> Find a friend who may be shy or new to the area and introduce them to three people.</t>
        </r>
      </text>
    </comment>
    <comment ref="C334" authorId="0">
      <text>
        <r>
          <rPr>
            <b/>
            <sz val="9"/>
            <color indexed="81"/>
            <rFont val="Tahoma"/>
            <family val="2"/>
          </rPr>
          <t>Ask your parents to introduce you to one of their adult friends.</t>
        </r>
        <r>
          <rPr>
            <sz val="9"/>
            <color indexed="81"/>
            <rFont val="Tahoma"/>
            <family val="2"/>
          </rPr>
          <t xml:space="preserve"> Tell that person something about yourself, and ask something about them. Be ready to have a conversation!
FOR MORE FUN: Ask an adult what makes a good handshake. Try it when you introduce yourself.</t>
        </r>
      </text>
    </comment>
    <comment ref="C335" authorId="0">
      <text>
        <r>
          <rPr>
            <sz val="9"/>
            <color indexed="81"/>
            <rFont val="Tahoma"/>
            <family val="2"/>
          </rPr>
          <t>Good friends remind one another of what makes them special, and help each other feel better when something goes wrong. Practice making a friend feel great in one of these ways:</t>
        </r>
      </text>
    </comment>
    <comment ref="C336" authorId="0">
      <text>
        <r>
          <rPr>
            <b/>
            <sz val="9"/>
            <color indexed="81"/>
            <rFont val="Tahoma"/>
            <family val="2"/>
          </rPr>
          <t>Write a name poem.</t>
        </r>
        <r>
          <rPr>
            <sz val="9"/>
            <color indexed="81"/>
            <rFont val="Tahoma"/>
            <family val="2"/>
          </rPr>
          <t xml:space="preserve"> Write a friend's name vertically down a piece of paper. Then, beginning with each letter of the friend's name, write something nice about that friend-something they do well, or one of the reasons you like being their friend.
FOR MORE FUN: Make name poems as a thank-you to a parent, a teacher, or someone else who helps you.</t>
        </r>
      </text>
    </comment>
    <comment ref="C337" authorId="0">
      <text>
        <r>
          <rPr>
            <b/>
            <sz val="9"/>
            <color indexed="81"/>
            <rFont val="Tahoma"/>
            <family val="2"/>
          </rPr>
          <t>Give something special to a friend.</t>
        </r>
        <r>
          <rPr>
            <sz val="9"/>
            <color indexed="81"/>
            <rFont val="Tahoma"/>
            <family val="2"/>
          </rPr>
          <t xml:space="preserve"> Create an art piece, snack, card, or something else your friend would really like. It might be a gift for a holiday, a cheer-up card, or a yummy treat for a neighbor.
FOR MORE FUN: Make SWAPS for friends from another Brownie group.</t>
        </r>
      </text>
    </comment>
    <comment ref="C338" authorId="0">
      <text>
        <r>
          <rPr>
            <b/>
            <sz val="9"/>
            <color indexed="81"/>
            <rFont val="Tahoma"/>
            <family val="2"/>
          </rPr>
          <t>Be a friend to someone you don't know.</t>
        </r>
        <r>
          <rPr>
            <sz val="9"/>
            <color indexed="81"/>
            <rFont val="Tahoma"/>
            <family val="2"/>
          </rPr>
          <t xml:space="preserve"> Sometimes the friends people need most are the ones they didn't know they had. Think of a group that could use your friendship-perhaps children at a hospital, soldiers overseas, or someone left out at your school, and do something nice for them.</t>
        </r>
      </text>
    </comment>
    <comment ref="C339" authorId="0">
      <text>
        <r>
          <rPr>
            <sz val="9"/>
            <color indexed="81"/>
            <rFont val="Tahoma"/>
            <family val="2"/>
          </rPr>
          <t>A great way to show a friend you care is to pay special attention to what is important. Just because you are friends doesn't mean you both like the same things. Try one of these activities to learn more about a friend, and help them learn more about you.</t>
        </r>
      </text>
    </comment>
    <comment ref="C340" authorId="0">
      <text>
        <r>
          <rPr>
            <b/>
            <sz val="9"/>
            <color indexed="81"/>
            <rFont val="Tahoma"/>
            <family val="2"/>
          </rPr>
          <t>Do a friend's favorite thing.</t>
        </r>
        <r>
          <rPr>
            <sz val="9"/>
            <color indexed="81"/>
            <rFont val="Tahoma"/>
            <family val="2"/>
          </rPr>
          <t xml:space="preserve"> Ask a friend to make a list of their favorite things, like songs, books, or Brownie activties. Talk to your friend about their list, and why they like each thing. Then do one together! Try to make it something you've never done before.
FOR MORE FUN: Have every girl in your Brownie group write a list, then try new things all together.</t>
        </r>
      </text>
    </comment>
    <comment ref="C341" authorId="0">
      <text>
        <r>
          <rPr>
            <b/>
            <sz val="9"/>
            <color indexed="81"/>
            <rFont val="Tahoma"/>
            <family val="2"/>
          </rPr>
          <t>Share a favorite activity with a friend.</t>
        </r>
        <r>
          <rPr>
            <sz val="9"/>
            <color indexed="81"/>
            <rFont val="Tahoma"/>
            <family val="2"/>
          </rPr>
          <t xml:space="preserve"> Try to choose something new to them, so you can teach them what to do-maybe making s'mores, playing a card game, or bird watching. Tell them why you like the activity. Afterwards, find out what they liked about it.</t>
        </r>
      </text>
    </comment>
    <comment ref="C342" authorId="0">
      <text>
        <r>
          <rPr>
            <b/>
            <sz val="9"/>
            <color indexed="81"/>
            <rFont val="Tahoma"/>
            <family val="2"/>
          </rPr>
          <t>Try a game or activity that's new to both of you.</t>
        </r>
        <r>
          <rPr>
            <sz val="9"/>
            <color indexed="81"/>
            <rFont val="Tahoma"/>
            <family val="2"/>
          </rPr>
          <t xml:space="preserve"> With a friend, find something new you'd both like to do, and try it out together. We all learn in different ways, so ask for their help when you need it-and offer yours when they need it. Remember to compliment each other, too!</t>
        </r>
      </text>
    </comment>
    <comment ref="C343" authorId="0">
      <text>
        <r>
          <rPr>
            <sz val="9"/>
            <color indexed="81"/>
            <rFont val="Tahoma"/>
            <family val="2"/>
          </rPr>
          <t>Disagreement is when you don't feel the same way as a friend. For example, you want to play a game and they want to make snacks. It's okay to feel differently. You can still be friends! The important thing is to be a good friend while you disagree. Try one of these activities to practice.</t>
        </r>
      </text>
    </comment>
    <comment ref="C344" authorId="0">
      <text>
        <r>
          <rPr>
            <b/>
            <sz val="9"/>
            <color indexed="81"/>
            <rFont val="Tahoma"/>
            <family val="2"/>
          </rPr>
          <t>Practice being a good listener.</t>
        </r>
        <r>
          <rPr>
            <sz val="9"/>
            <color indexed="81"/>
            <rFont val="Tahoma"/>
            <family val="2"/>
          </rPr>
          <t xml:space="preserve"> Let a friend talk about how they feel. Listen for three minutes without interrupting. Then tell them what you heard them say. Then, switch!
FOR MORE FUN: Try it with your Brownie group, and take turns.</t>
        </r>
      </text>
    </comment>
    <comment ref="C345" authorId="0">
      <text>
        <r>
          <rPr>
            <b/>
            <sz val="9"/>
            <color indexed="81"/>
            <rFont val="Tahoma"/>
            <family val="2"/>
          </rPr>
          <t>Remember what you agree about!</t>
        </r>
        <r>
          <rPr>
            <sz val="9"/>
            <color indexed="81"/>
            <rFont val="Tahoma"/>
            <family val="2"/>
          </rPr>
          <t xml:space="preserve"> Many times, you can take turns doing what each friend wants to do instead of fighting. Or, you can do something you both like. With a friend, make an "agreement" list of three things you both love to do. Then try one of those things the next time you disagree.</t>
        </r>
      </text>
    </comment>
    <comment ref="C346" authorId="0">
      <text>
        <r>
          <rPr>
            <b/>
            <sz val="9"/>
            <color indexed="81"/>
            <rFont val="Tahoma"/>
            <family val="2"/>
          </rPr>
          <t>Find kind words.</t>
        </r>
        <r>
          <rPr>
            <sz val="9"/>
            <color indexed="81"/>
            <rFont val="Tahoma"/>
            <family val="2"/>
          </rPr>
          <t xml:space="preserve"> Words can hurt, so it's important to use nice ones when you disagree. With your Brownie friends, make a list of words that make you feel good. Practice using the words to say kind things.</t>
        </r>
      </text>
    </comment>
    <comment ref="C347" authorId="0">
      <text>
        <r>
          <rPr>
            <sz val="9"/>
            <color indexed="81"/>
            <rFont val="Tahoma"/>
            <family val="2"/>
          </rPr>
          <t>Now it's time to practice your friend skills. First, make a list of the top three things you've discovered that make someone a good friend. Then try one of these activities and concentrate doing those things. Talk about the activity with your Brownie group.</t>
        </r>
      </text>
    </comment>
    <comment ref="C348" authorId="0">
      <text>
        <r>
          <rPr>
            <b/>
            <sz val="9"/>
            <color indexed="81"/>
            <rFont val="Tahoma"/>
            <family val="2"/>
          </rPr>
          <t>Invite another Brownie group to an activity.</t>
        </r>
        <r>
          <rPr>
            <sz val="9"/>
            <color indexed="81"/>
            <rFont val="Tahoma"/>
            <family val="2"/>
          </rPr>
          <t xml:space="preserve"> What about a tea party, a journey field trip, or a meeting with games?</t>
        </r>
      </text>
    </comment>
    <comment ref="C349" authorId="0">
      <text>
        <r>
          <rPr>
            <b/>
            <sz val="9"/>
            <color indexed="81"/>
            <rFont val="Tahoma"/>
            <family val="2"/>
          </rPr>
          <t>Sit at a different table or area at lunchtime, or play with a different group at recess.</t>
        </r>
        <r>
          <rPr>
            <sz val="9"/>
            <color indexed="81"/>
            <rFont val="Tahoma"/>
            <family val="2"/>
          </rPr>
          <t xml:space="preserve"> You might bring an old friend with you and make new friends together.</t>
        </r>
      </text>
    </comment>
    <comment ref="C350" authorId="0">
      <text>
        <r>
          <rPr>
            <b/>
            <sz val="9"/>
            <color indexed="81"/>
            <rFont val="Tahoma"/>
            <family val="2"/>
          </rPr>
          <t>Go to a dance or art class, sports game, camp, or other activity.</t>
        </r>
        <r>
          <rPr>
            <sz val="9"/>
            <color indexed="81"/>
            <rFont val="Tahoma"/>
            <family val="2"/>
          </rPr>
          <t xml:space="preserve"> Games and sports are a great time to practice saying nice things to friends.</t>
        </r>
      </text>
    </comment>
    <comment ref="C355" authorId="0">
      <text>
        <r>
          <rPr>
            <sz val="9"/>
            <color indexed="81"/>
            <rFont val="Tahoma"/>
            <family val="2"/>
          </rPr>
          <t>Learn more about the paintings you like and the artists who painted them.</t>
        </r>
      </text>
    </comment>
    <comment ref="C356" authorId="0">
      <text>
        <r>
          <rPr>
            <b/>
            <sz val="9"/>
            <color indexed="81"/>
            <rFont val="Tahoma"/>
            <family val="2"/>
          </rPr>
          <t>Talk to a painter.</t>
        </r>
        <r>
          <rPr>
            <sz val="9"/>
            <color indexed="81"/>
            <rFont val="Tahoma"/>
            <family val="2"/>
          </rPr>
          <t xml:space="preserve"> Ask an art teacher or painter in your community where they get their inspiration. What do they like to paint? Why? Look at some of their paintings and explain what you like about them.</t>
        </r>
      </text>
    </comment>
    <comment ref="C357" authorId="0">
      <text>
        <r>
          <rPr>
            <b/>
            <sz val="9"/>
            <color indexed="81"/>
            <rFont val="Tahoma"/>
            <family val="2"/>
          </rPr>
          <t>Go to an art show or museum.</t>
        </r>
        <r>
          <rPr>
            <sz val="9"/>
            <color indexed="81"/>
            <rFont val="Tahoma"/>
            <family val="2"/>
          </rPr>
          <t xml:space="preserve"> Find five paintings that you love and decide why you think they're great. Who painted them? When? Look for what they have in common with each other.</t>
        </r>
      </text>
    </comment>
    <comment ref="C358" authorId="0">
      <text>
        <r>
          <rPr>
            <b/>
            <sz val="9"/>
            <color indexed="81"/>
            <rFont val="Tahoma"/>
            <family val="2"/>
          </rPr>
          <t>Team up with an adult to find images of five paintings you love.</t>
        </r>
        <r>
          <rPr>
            <sz val="9"/>
            <color indexed="81"/>
            <rFont val="Tahoma"/>
            <family val="2"/>
          </rPr>
          <t xml:space="preserve"> Search in library books, magazines, or online. Why do you like them? Who painted them, and when? Look for what they have in common with each other.</t>
        </r>
      </text>
    </comment>
    <comment ref="C359" authorId="0">
      <text>
        <r>
          <rPr>
            <sz val="9"/>
            <color indexed="81"/>
            <rFont val="Tahoma"/>
            <family val="2"/>
          </rPr>
          <t>Painting what's around you is the first step to becoming an artist. Pick one choice and try to paint something from the real world.</t>
        </r>
      </text>
    </comment>
    <comment ref="C360" authorId="0">
      <text>
        <r>
          <rPr>
            <b/>
            <sz val="9"/>
            <color indexed="81"/>
            <rFont val="Tahoma"/>
            <family val="2"/>
          </rPr>
          <t>Paint a portrait of a friend, family member, pet, or yourself.</t>
        </r>
        <r>
          <rPr>
            <sz val="9"/>
            <color indexed="81"/>
            <rFont val="Tahoma"/>
            <family val="2"/>
          </rPr>
          <t xml:space="preserve"> If you are painting someone else, have the person sit in an interesting pose and try to capture what the person looks like. If it's yourself, use a mirror to see all the lines and shapes in your face.</t>
        </r>
      </text>
    </comment>
    <comment ref="C361" authorId="0">
      <text>
        <r>
          <rPr>
            <b/>
            <sz val="9"/>
            <color indexed="81"/>
            <rFont val="Tahoma"/>
            <family val="2"/>
          </rPr>
          <t>Paint an outdoor landscape with trees or flowers.</t>
        </r>
        <r>
          <rPr>
            <sz val="9"/>
            <color indexed="81"/>
            <rFont val="Tahoma"/>
            <family val="2"/>
          </rPr>
          <t xml:space="preserve"> Find a pretty spot with lots of colors and paint what you see.
FOR MORE FUN: Paint at a different time of day and see how the light makes the colors look different.</t>
        </r>
      </text>
    </comment>
    <comment ref="C362" authorId="0">
      <text>
        <r>
          <rPr>
            <b/>
            <sz val="9"/>
            <color indexed="81"/>
            <rFont val="Tahoma"/>
            <family val="2"/>
          </rPr>
          <t>Paint a still life.</t>
        </r>
        <r>
          <rPr>
            <sz val="9"/>
            <color indexed="81"/>
            <rFont val="Tahoma"/>
            <family val="2"/>
          </rPr>
          <t xml:space="preserve"> A "still life" is an object, like a bowl of fruit or a vase. Set up what you want to paint first. Don't forget to show how the light hits the object by using light and dark colors!
FOR MORE FUN: After you've painted something in your world, paint something "out of this world," like the sun or planets.</t>
        </r>
      </text>
    </comment>
    <comment ref="C363" authorId="0">
      <text>
        <r>
          <rPr>
            <sz val="9"/>
            <color indexed="81"/>
            <rFont val="Tahoma"/>
            <family val="2"/>
          </rPr>
          <t>Some painters create "abstract" art. They don't paint objects or people. They use shapes, lines, and colors to paint a feeling or mood. Pretend you are an artist who is trying to paint an emotion. Paint what you think one of these moods would look like. Remember, it's your idea, so it's okay if other people don't see it like you do!</t>
        </r>
      </text>
    </comment>
    <comment ref="C364" authorId="0">
      <text>
        <r>
          <rPr>
            <b/>
            <sz val="9"/>
            <color indexed="81"/>
            <rFont val="Tahoma"/>
            <family val="2"/>
          </rPr>
          <t>Calm.</t>
        </r>
        <r>
          <rPr>
            <sz val="9"/>
            <color indexed="81"/>
            <rFont val="Tahoma"/>
            <family val="2"/>
          </rPr>
          <t xml:space="preserve"> What colors would you use to create a calm feeling?</t>
        </r>
      </text>
    </comment>
    <comment ref="C365" authorId="0">
      <text>
        <r>
          <rPr>
            <b/>
            <sz val="9"/>
            <color indexed="81"/>
            <rFont val="Tahoma"/>
            <family val="2"/>
          </rPr>
          <t>Happy.</t>
        </r>
        <r>
          <rPr>
            <sz val="9"/>
            <color indexed="81"/>
            <rFont val="Tahoma"/>
            <family val="2"/>
          </rPr>
          <t xml:space="preserve"> How would you show a happy feeling? What colors or shapes make you smile?</t>
        </r>
      </text>
    </comment>
    <comment ref="C366" authorId="0">
      <text>
        <r>
          <rPr>
            <b/>
            <sz val="9"/>
            <color indexed="81"/>
            <rFont val="Tahoma"/>
            <family val="2"/>
          </rPr>
          <t>Angry.</t>
        </r>
        <r>
          <rPr>
            <sz val="9"/>
            <color indexed="81"/>
            <rFont val="Tahoma"/>
            <family val="2"/>
          </rPr>
          <t xml:space="preserve"> What colors or shapes look like anger to you?</t>
        </r>
      </text>
    </comment>
    <comment ref="C367" authorId="0">
      <text>
        <r>
          <rPr>
            <sz val="9"/>
            <color indexed="81"/>
            <rFont val="Tahoma"/>
            <family val="2"/>
          </rPr>
          <t>Who says you have to use brushes? Try painting with one of the things below.</t>
        </r>
      </text>
    </comment>
    <comment ref="C368" authorId="0">
      <text>
        <r>
          <rPr>
            <b/>
            <sz val="9"/>
            <color indexed="81"/>
            <rFont val="Tahoma"/>
            <family val="2"/>
          </rPr>
          <t>Paint with something from nature.</t>
        </r>
        <r>
          <rPr>
            <sz val="9"/>
            <color indexed="81"/>
            <rFont val="Tahoma"/>
            <family val="2"/>
          </rPr>
          <t xml:space="preserve"> Use something with a design on it, like a leaf. Press it into paint and then onto your paper. Try different kinds of leaves.
FOR MORE FUN: Press the leaf onto one side of your paper, then remove it. Before the paint dries, fold the paper in half. Open it. What does the shape look like?</t>
        </r>
      </text>
    </comment>
    <comment ref="C369" authorId="0">
      <text>
        <r>
          <rPr>
            <b/>
            <sz val="9"/>
            <color indexed="81"/>
            <rFont val="Tahoma"/>
            <family val="2"/>
          </rPr>
          <t>Paint with indoor objects.</t>
        </r>
        <r>
          <rPr>
            <sz val="9"/>
            <color indexed="81"/>
            <rFont val="Tahoma"/>
            <family val="2"/>
          </rPr>
          <t xml:space="preserve"> Dip string or yarn into paint and drag it across your page. Paint an entire picture this way. Then use a feather, a spoon, or a cotton swab as a paintbrush. Next, paint a picture and use a straw to gently blow water on it. What does it do to the picture?
FOR MORE FUN: Use food coloring and blow that through the straw.</t>
        </r>
      </text>
    </comment>
    <comment ref="C370" authorId="0">
      <text>
        <r>
          <rPr>
            <b/>
            <sz val="9"/>
            <color indexed="81"/>
            <rFont val="Tahoma"/>
            <family val="2"/>
          </rPr>
          <t>Paint with a stamp.</t>
        </r>
        <r>
          <rPr>
            <sz val="9"/>
            <color indexed="81"/>
            <rFont val="Tahoma"/>
            <family val="2"/>
          </rPr>
          <t xml:space="preserve"> All kinds of things make super stamps. With an adult's help, cut a potato in half and carve out a design. Dip the end in paint and stamp it on your paper. Try it with a sponge, too.
FOR MORE FUN: Paint bubble wrap and press it onto your paper. What does the design look like? Do you like it?</t>
        </r>
      </text>
    </comment>
    <comment ref="C371" authorId="0">
      <text>
        <r>
          <rPr>
            <sz val="9"/>
            <color indexed="81"/>
            <rFont val="Tahoma"/>
            <family val="2"/>
          </rPr>
          <t>A mural is a really big painting that tells a story. Murals are sometimes painted on buildings (some take up whole city blocks!). Do you have any murals in your town? If not, team up with an adult to look at some online. Then create a mural on butcher paper (or many pieces of paper taped together).</t>
        </r>
      </text>
    </comment>
    <comment ref="C372" authorId="0">
      <text>
        <r>
          <rPr>
            <b/>
            <sz val="9"/>
            <color indexed="81"/>
            <rFont val="Tahoma"/>
            <family val="2"/>
          </rPr>
          <t>Paint a mural that tells a story you love.</t>
        </r>
        <r>
          <rPr>
            <sz val="9"/>
            <color indexed="81"/>
            <rFont val="Tahoma"/>
            <family val="2"/>
          </rPr>
          <t xml:space="preserve"> It could be the story of your favorite book, or all about the best family vacation ever.</t>
        </r>
      </text>
    </comment>
    <comment ref="C373" authorId="0">
      <text>
        <r>
          <rPr>
            <b/>
            <sz val="9"/>
            <color indexed="81"/>
            <rFont val="Tahoma"/>
            <family val="2"/>
          </rPr>
          <t>Paint a mural about your Girl Scout fun.</t>
        </r>
        <r>
          <rPr>
            <sz val="9"/>
            <color indexed="81"/>
            <rFont val="Tahoma"/>
            <family val="2"/>
          </rPr>
          <t xml:space="preserve"> What about the story of a favorite trip or activity?</t>
        </r>
      </text>
    </comment>
    <comment ref="C374" authorId="0">
      <text>
        <r>
          <rPr>
            <b/>
            <sz val="9"/>
            <color indexed="81"/>
            <rFont val="Tahoma"/>
            <family val="2"/>
          </rPr>
          <t xml:space="preserve">Paint a mural that tells the story of an event or person. </t>
        </r>
        <r>
          <rPr>
            <sz val="9"/>
            <color indexed="81"/>
            <rFont val="Tahoma"/>
            <family val="2"/>
          </rPr>
          <t>Choose a story you want your community to know about!</t>
        </r>
      </text>
    </comment>
    <comment ref="C378" authorId="0">
      <text>
        <r>
          <rPr>
            <sz val="9"/>
            <color indexed="81"/>
            <rFont val="Tahoma"/>
            <family val="2"/>
          </rPr>
          <t>Rules are important in any game or activity. How would you know how to play if you didn't have them? Think more closely about rules in this step.</t>
        </r>
      </text>
    </comment>
    <comment ref="C379" authorId="0">
      <text>
        <r>
          <rPr>
            <b/>
            <sz val="9"/>
            <color indexed="81"/>
            <rFont val="Tahoma"/>
            <family val="2"/>
          </rPr>
          <t>Teach the rules of an active game.</t>
        </r>
        <r>
          <rPr>
            <sz val="9"/>
            <color indexed="81"/>
            <rFont val="Tahoma"/>
            <family val="2"/>
          </rPr>
          <t xml:space="preserve"> It might be Mother, May I?; Simon Says; or Red Light, Green Light. Teach the rules to a friend or family member and play together. Thent alk about how the rules helped you play fairly.
FOR MORE FUN: Learn a game you haven't played before, then teach those rules.</t>
        </r>
      </text>
    </comment>
    <comment ref="C380" authorId="0">
      <text>
        <r>
          <rPr>
            <b/>
            <sz val="9"/>
            <color indexed="81"/>
            <rFont val="Tahoma"/>
            <family val="2"/>
          </rPr>
          <t>Make up two new rules for hide-and-seek.</t>
        </r>
        <r>
          <rPr>
            <sz val="9"/>
            <color indexed="81"/>
            <rFont val="Tahoma"/>
            <family val="2"/>
          </rPr>
          <t xml:space="preserve"> For example, the person who's "it" could have to do 10 jumping jacks after they count and before they start seeking. Play the game with your new rules. Afterwards, talk about what it was like to follow the new rules. Did you like them?</t>
        </r>
      </text>
    </comment>
    <comment ref="C381" authorId="0">
      <text>
        <r>
          <rPr>
            <b/>
            <sz val="9"/>
            <color indexed="81"/>
            <rFont val="Tahoma"/>
            <family val="2"/>
          </rPr>
          <t>Learn two rules for a sport or active game that's popular in another country.</t>
        </r>
        <r>
          <rPr>
            <sz val="9"/>
            <color indexed="81"/>
            <rFont val="Tahoma"/>
            <family val="2"/>
          </rPr>
          <t xml:space="preserve"> Team up with an adult to find one online, or ask a coach or sports teacher. Then, play part of the game or sport with Brownie friends, or just talk about the rules you found.
FOR MORE FUN: If you can, watch a game online or on television and see if athletes follow the rules!</t>
        </r>
      </text>
    </comment>
    <comment ref="C382" authorId="0">
      <text>
        <r>
          <rPr>
            <sz val="9"/>
            <color indexed="81"/>
            <rFont val="Tahoma"/>
            <family val="2"/>
          </rPr>
          <t>When you play a game, do you include everyone who wants to join in? Part of playing fair is making sure everyone has a chance to play. Findout more about who plays sports today.</t>
        </r>
      </text>
    </comment>
    <comment ref="C383" authorId="0">
      <text>
        <r>
          <rPr>
            <b/>
            <sz val="9"/>
            <color indexed="81"/>
            <rFont val="Tahoma"/>
            <family val="2"/>
          </rPr>
          <t>Ask a  woman about Title IX.</t>
        </r>
        <r>
          <rPr>
            <sz val="9"/>
            <color indexed="81"/>
            <rFont val="Tahoma"/>
            <family val="2"/>
          </rPr>
          <t xml:space="preserve"> Title IX is a law passed in 1972. It required schools to allow girls to have the same sports teams, gym time, and uniforms that boys did. Talk to a woman who went to school before 1972 about how this law affected her.
FOR MORE FUN: "IX" means "nine" in the number system used in ancient Rome, called "Roman numerals." Talk about other places you've seen these kinds of numbers, and find out how to write them up to 10. </t>
        </r>
      </text>
    </comment>
    <comment ref="C384" authorId="0">
      <text>
        <r>
          <rPr>
            <b/>
            <sz val="9"/>
            <color indexed="81"/>
            <rFont val="Tahoma"/>
            <family val="2"/>
          </rPr>
          <t>Find a sport that women play professionally.</t>
        </r>
        <r>
          <rPr>
            <sz val="9"/>
            <color indexed="81"/>
            <rFont val="Tahoma"/>
            <family val="2"/>
          </rPr>
          <t xml:space="preserve"> Team up with an adult to find a book or information online about a professional women's sports group or association. When did the group form? When and where do they play?
FOR MORE FUN: Go see a team of women play a game!</t>
        </r>
      </text>
    </comment>
    <comment ref="C385" authorId="0">
      <text>
        <r>
          <rPr>
            <b/>
            <sz val="9"/>
            <color indexed="81"/>
            <rFont val="Tahoma"/>
            <family val="2"/>
          </rPr>
          <t>Learn about disabilities and sports.</t>
        </r>
        <r>
          <rPr>
            <sz val="9"/>
            <color indexed="81"/>
            <rFont val="Tahoma"/>
            <family val="2"/>
          </rPr>
          <t xml:space="preserve"> Some people may have a disability that makes playing sports harder, and many still find a way to play! Work with an adult to find out how a sport is played by people with disabilities.
FOR MORE FUN: If there is a sports league for people with disabilities in your area, go watch a game. Or ask an adult to help you find a game to watch online.</t>
        </r>
      </text>
    </comment>
    <comment ref="C386" authorId="0">
      <text>
        <r>
          <rPr>
            <sz val="9"/>
            <color indexed="81"/>
            <rFont val="Tahoma"/>
            <family val="2"/>
          </rPr>
          <t>Being a good team member is part of playing fair. Learn to work together by playing one of the games below.</t>
        </r>
      </text>
    </comment>
    <comment ref="C387" authorId="0">
      <text>
        <r>
          <rPr>
            <b/>
            <sz val="9"/>
            <color indexed="81"/>
            <rFont val="Tahoma"/>
            <family val="2"/>
          </rPr>
          <t>Play Popcorn.</t>
        </r>
        <r>
          <rPr>
            <sz val="9"/>
            <color indexed="81"/>
            <rFont val="Tahoma"/>
            <family val="2"/>
          </rPr>
          <t xml:space="preserve"> One person is the caller who yells out an object and a umber. The number called will be the number of players. Those players then pretend to be that object. For example, "Popcorn-4!"means four girls get together and act like popcorn. Try it with objects like a train, piano, tree, waterfal, or roller coaster!</t>
        </r>
      </text>
    </comment>
    <comment ref="C388" authorId="0">
      <text>
        <r>
          <rPr>
            <b/>
            <sz val="9"/>
            <color indexed="81"/>
            <rFont val="Tahoma"/>
            <family val="2"/>
          </rPr>
          <t>Untangle yourself from a human knot.</t>
        </r>
        <r>
          <rPr>
            <sz val="9"/>
            <color indexed="81"/>
            <rFont val="Tahoma"/>
            <family val="2"/>
          </rPr>
          <t xml:space="preserve"> Divide into two teams of at least four people. Have each team stand in a circle. Players put both hands in the middle, then grab hands with two other people in the group. The teams must work together to untangle themselves without letting go of anyone's hand. The team that finishes first wins! Now form one big team and try to get your human knot untied.
FOR MORE FUN: Try this game with new girls or a group of Daisies.</t>
        </r>
      </text>
    </comment>
    <comment ref="C389" authorId="0">
      <text>
        <r>
          <rPr>
            <b/>
            <sz val="9"/>
            <color indexed="81"/>
            <rFont val="Tahoma"/>
            <family val="2"/>
          </rPr>
          <t>Try a game of Octopus Tag.</t>
        </r>
        <r>
          <rPr>
            <sz val="9"/>
            <color indexed="81"/>
            <rFont val="Tahoma"/>
            <family val="2"/>
          </rPr>
          <t xml:space="preserve"> Two people start as the octopus. They must hold hands as they run and tag other players. If someone gets tagged, they join the octopus. The game continues until the octopus has tagged everyone.</t>
        </r>
      </text>
    </comment>
    <comment ref="C390" authorId="0">
      <text>
        <r>
          <rPr>
            <sz val="9"/>
            <color indexed="81"/>
            <rFont val="Tahoma"/>
            <family val="2"/>
          </rPr>
          <t>How will you know who wins if you don't keep score? Practice your scoring skills in this step.</t>
        </r>
      </text>
    </comment>
    <comment ref="C391" authorId="0">
      <text>
        <r>
          <rPr>
            <b/>
            <sz val="9"/>
            <color indexed="81"/>
            <rFont val="Tahoma"/>
            <family val="2"/>
          </rPr>
          <t>See a sport live or on television.</t>
        </r>
        <r>
          <rPr>
            <sz val="9"/>
            <color indexed="81"/>
            <rFont val="Tahoma"/>
            <family val="2"/>
          </rPr>
          <t xml:space="preserve"> Watch a whole game and find out how they score points, Keep your own score at home. Is it the same as the official score?
FOR MORE FUN: Pretend to be a referee and make up your own sport signals. Explain them to a friend.ee</t>
        </r>
      </text>
    </comment>
    <comment ref="C392" authorId="0">
      <text>
        <r>
          <rPr>
            <b/>
            <sz val="9"/>
            <color indexed="81"/>
            <rFont val="Tahoma"/>
            <family val="2"/>
          </rPr>
          <t>Make more points.</t>
        </r>
        <r>
          <rPr>
            <sz val="9"/>
            <color indexed="81"/>
            <rFont val="Tahoma"/>
            <family val="2"/>
          </rPr>
          <t xml:space="preserve"> Play the Points Match Up game on this page. Then choose one sport and find out how many points you get when you score. Now, think of ways to award more points if you were in charge. Would you give points for style or for trying really hard?</t>
        </r>
      </text>
    </comment>
    <comment ref="C393" authorId="0">
      <text>
        <r>
          <rPr>
            <b/>
            <sz val="9"/>
            <color indexed="81"/>
            <rFont val="Tahoma"/>
            <family val="2"/>
          </rPr>
          <t>Keep score for a sport you play by yourself.</t>
        </r>
        <r>
          <rPr>
            <sz val="9"/>
            <color indexed="81"/>
            <rFont val="Tahoma"/>
            <family val="2"/>
          </rPr>
          <t xml:space="preserve"> Choose a sport like biking, skating, or jumping rope. Then figure out how and when you should get points. Now, go out and play! Practice playing fair by keeping an honest score for yourself.</t>
        </r>
      </text>
    </comment>
    <comment ref="C394" authorId="0">
      <text>
        <r>
          <rPr>
            <sz val="9"/>
            <color indexed="81"/>
            <rFont val="Tahoma"/>
            <family val="2"/>
          </rPr>
          <t>Put your playing-fair skills in action with a field day! You could even invite another Girl Scout group to play. At your field day, include a team game you make up, and teach the rules to everyone so youc an play together. (Be sure to listen and play by the rules that other girls teach you, too!)</t>
        </r>
      </text>
    </comment>
    <comment ref="C395" authorId="0">
      <text>
        <r>
          <rPr>
            <b/>
            <sz val="9"/>
            <color indexed="81"/>
            <rFont val="Tahoma"/>
            <family val="2"/>
          </rPr>
          <t>Make a team relay that combines three different games.</t>
        </r>
        <r>
          <rPr>
            <sz val="9"/>
            <color indexed="81"/>
            <rFont val="Tahoma"/>
            <family val="2"/>
          </rPr>
          <t xml:space="preserve"> For example, you might hit a ball through two croquet hoops, then make a basket through a hoop, then throw a baseball to the next teammate so she can start. See which team can finish first!</t>
        </r>
      </text>
    </comment>
    <comment ref="C396" authorId="0">
      <text>
        <r>
          <rPr>
            <b/>
            <sz val="9"/>
            <color indexed="81"/>
            <rFont val="Tahoma"/>
            <family val="2"/>
          </rPr>
          <t>Make a theme day.</t>
        </r>
        <r>
          <rPr>
            <sz val="9"/>
            <color indexed="81"/>
            <rFont val="Tahoma"/>
            <family val="2"/>
          </rPr>
          <t xml:space="preserve"> With your Brownie friends, come with ideas for a theme. Then make up games that go with it. For example, you could have a zoo field day and jump in sack races like bunnies, or make baskets in a game of Horse.
FOR MORE FUN: Dress up in the theme!</t>
        </r>
      </text>
    </comment>
    <comment ref="C397" authorId="0">
      <text>
        <r>
          <rPr>
            <b/>
            <sz val="9"/>
            <color indexed="81"/>
            <rFont val="Tahoma"/>
            <family val="2"/>
          </rPr>
          <t>Make up a championship.</t>
        </r>
        <r>
          <rPr>
            <sz val="9"/>
            <color indexed="81"/>
            <rFont val="Tahoma"/>
            <family val="2"/>
          </rPr>
          <t xml:space="preserve"> Divide into four teams. Then choose at least three different games. For example, you could see who can do the silliest jumping jack, throw a ball the farthest, and jump rope the longest. First, compete within your team. Then choose your team's stronges player. Send her to play in a championship game against the other teams' strongest players. Don't forget to cheer on your champion!</t>
        </r>
      </text>
    </comment>
    <comment ref="C401" authorId="0">
      <text>
        <r>
          <rPr>
            <sz val="9"/>
            <color indexed="81"/>
            <rFont val="Tahoma"/>
            <family val="2"/>
          </rPr>
          <t>A symbol is an object that means something special. For example, the American flag is a symbol that shows we are proud of our country. There are lots of other community sumbols to find. Get ready to look!</t>
        </r>
      </text>
    </comment>
    <comment ref="C402" authorId="0">
      <text>
        <r>
          <rPr>
            <b/>
            <sz val="9"/>
            <color indexed="81"/>
            <rFont val="Tahoma"/>
            <family val="2"/>
          </rPr>
          <t>Go on a flag hunt.</t>
        </r>
        <r>
          <rPr>
            <sz val="9"/>
            <color indexed="81"/>
            <rFont val="Tahoma"/>
            <family val="2"/>
          </rPr>
          <t xml:space="preserve"> Many homes and busineeses share their national pride by flying the flag-or showing a picture of it. Team up with youro Brownie friends and search for all the American flags in your neighborhood. Before you go, find three cool flag facts. (You might also look for other symbols of America-like the five-pointed star or the eagle.)
FOR MORE FUN: Find out what the symbols on American money mean. You can look at either a paper bill or a coin.</t>
        </r>
      </text>
    </comment>
    <comment ref="C403" authorId="0">
      <text>
        <r>
          <rPr>
            <b/>
            <sz val="9"/>
            <color indexed="81"/>
            <rFont val="Tahoma"/>
            <family val="2"/>
          </rPr>
          <t>Draw your state's symbols.</t>
        </r>
        <r>
          <rPr>
            <sz val="9"/>
            <color indexed="81"/>
            <rFont val="Tahoma"/>
            <family val="2"/>
          </rPr>
          <t xml:space="preserve"> Each state has its own flag-and its own flower, bird, tree, and motto. Draw pictures of your state's symbols, and find out what your state's motto means. Do you think the motto fits your state?
FOR MORE FUN: Choose a flower, bird, tree, and motto for yourself! Tell your Brownie friends why each is a good symbol for you.</t>
        </r>
      </text>
    </comment>
    <comment ref="C404" authorId="0">
      <text>
        <r>
          <rPr>
            <b/>
            <sz val="9"/>
            <color indexed="81"/>
            <rFont val="Tahoma"/>
            <family val="2"/>
          </rPr>
          <t>Find your town's symbols.</t>
        </r>
        <r>
          <rPr>
            <sz val="9"/>
            <color indexed="81"/>
            <rFont val="Tahoma"/>
            <family val="2"/>
          </rPr>
          <t xml:space="preserve"> Your town might have a flag or a logo. Maybe a sports team has a mascot-that's a symbol, too! Find one of your town's symbols, and tell your Brownie group or class at school why it was chosen. If you can't find a town symbol, choose a flower, tree, or animal with special meaning in your town, and draw a town symbol to share with your Brownie friends.</t>
        </r>
      </text>
    </comment>
    <comment ref="C405" authorId="0">
      <text>
        <r>
          <rPr>
            <sz val="9"/>
            <color indexed="81"/>
            <rFont val="Tahoma"/>
            <family val="2"/>
          </rPr>
          <t>Celebrations are often happy, but they can also be times for quiet and thinking. Music is what sets the mood. Do one choice to find celebration music that's new to you. Then have a mini celebration to listen to or sing the songs with Brownie friends. Talk about how the songs make you feel and why they fit the celebration.</t>
        </r>
      </text>
    </comment>
    <comment ref="C406" authorId="0">
      <text>
        <r>
          <rPr>
            <b/>
            <sz val="9"/>
            <color indexed="81"/>
            <rFont val="Tahoma"/>
            <family val="2"/>
          </rPr>
          <t>Choose national songs.</t>
        </r>
        <r>
          <rPr>
            <sz val="9"/>
            <color indexed="81"/>
            <rFont val="Tahoma"/>
            <family val="2"/>
          </rPr>
          <t xml:space="preserve"> America's national anthem is often played on national holidays and at ceremonies (like before sports games or when an American wins an Olympic medal). Find three other American songs for your mini celebration. What do you like about each? Why are they great songs for America?</t>
        </r>
      </text>
    </comment>
    <comment ref="C407" authorId="0">
      <text>
        <r>
          <rPr>
            <b/>
            <sz val="9"/>
            <color indexed="81"/>
            <rFont val="Tahoma"/>
            <family val="2"/>
          </rPr>
          <t>Pick three community songs.</t>
        </r>
        <r>
          <rPr>
            <sz val="9"/>
            <color indexed="81"/>
            <rFont val="Tahoma"/>
            <family val="2"/>
          </rPr>
          <t xml:space="preserve"> They could be state songs, local songs, or school songs. You might even have a special family song. Choose three such songs for your mini celebration.</t>
        </r>
      </text>
    </comment>
    <comment ref="C408" authorId="0">
      <text>
        <r>
          <rPr>
            <b/>
            <sz val="9"/>
            <color indexed="81"/>
            <rFont val="Tahoma"/>
            <family val="2"/>
          </rPr>
          <t>Find three celebration songs.</t>
        </r>
        <r>
          <rPr>
            <sz val="9"/>
            <color indexed="81"/>
            <rFont val="Tahoma"/>
            <family val="2"/>
          </rPr>
          <t xml:space="preserve"> Many celebrations and ceremonies have their own special songs. Think of wedding ceremonies, holidays, parades, even birthdays! Choose three of these for your mini celebration.</t>
        </r>
      </text>
    </comment>
    <comment ref="C409" authorId="0">
      <text>
        <r>
          <rPr>
            <sz val="9"/>
            <color indexed="81"/>
            <rFont val="Tahoma"/>
            <family val="2"/>
          </rPr>
          <t>Parades started as a tradition in the military. But they're so much fun that many communities have them as a part of their celebrations. That means the parade is often meant to honor a group of people or to help spread an important message. Try one of these to understand more about parades!</t>
        </r>
      </text>
    </comment>
    <comment ref="C410" authorId="0">
      <text>
        <r>
          <rPr>
            <b/>
            <sz val="9"/>
            <color indexed="81"/>
            <rFont val="Tahoma"/>
            <family val="2"/>
          </rPr>
          <t>Join a parade.</t>
        </r>
        <r>
          <rPr>
            <sz val="9"/>
            <color indexed="81"/>
            <rFont val="Tahoma"/>
            <family val="2"/>
          </rPr>
          <t xml:space="preserve"> Gather Brownie friends-or other Girl Scouts-and join a parade. Before you go, find out why the parade is happening, and make a banner to carry that will help share the reason with others.</t>
        </r>
      </text>
    </comment>
    <comment ref="C411" authorId="0">
      <text>
        <r>
          <rPr>
            <b/>
            <sz val="9"/>
            <color indexed="81"/>
            <rFont val="Tahoma"/>
            <family val="2"/>
          </rPr>
          <t>Learn to march.</t>
        </r>
        <r>
          <rPr>
            <sz val="9"/>
            <color indexed="81"/>
            <rFont val="Tahoma"/>
            <family val="2"/>
          </rPr>
          <t xml:space="preserve"> Ask an experienced marcher, like someone in the military or in a marching band, to show you how. Practice different marching steps and signals for starting and stopping. Then try to march for an entire marching song!
FOR MORE FUN: See if a local band will let you try marching with them during one of their practices.</t>
        </r>
      </text>
    </comment>
    <comment ref="C412" authorId="0">
      <text>
        <r>
          <rPr>
            <b/>
            <sz val="9"/>
            <color indexed="81"/>
            <rFont val="Tahoma"/>
            <family val="2"/>
          </rPr>
          <t>See a band review or field show.</t>
        </r>
        <r>
          <rPr>
            <sz val="9"/>
            <color indexed="81"/>
            <rFont val="Tahoma"/>
            <family val="2"/>
          </rPr>
          <t xml:space="preserve"> Some schools or community groups in parades or field shows. In these competitions, they play music and do complicated steps. Some bands have teams that do dance routines with flags! Find an event and take a field trip with an adult and your Brownie friends.</t>
        </r>
      </text>
    </comment>
    <comment ref="C413" authorId="0">
      <text>
        <r>
          <rPr>
            <sz val="9"/>
            <color indexed="81"/>
            <rFont val="Tahoma"/>
            <family val="2"/>
          </rPr>
          <t>A landmark is place that's special or where something important happened. Some landmarks are called "memorials" because they honor people who died for an important cause. Get to know your community's landmarks!</t>
        </r>
      </text>
    </comment>
    <comment ref="C414" authorId="0">
      <text>
        <r>
          <rPr>
            <b/>
            <sz val="9"/>
            <color indexed="81"/>
            <rFont val="Tahoma"/>
            <family val="2"/>
          </rPr>
          <t>Follow a landmark trail.</t>
        </r>
        <r>
          <rPr>
            <sz val="9"/>
            <color indexed="81"/>
            <rFont val="Tahoma"/>
            <family val="2"/>
          </rPr>
          <t xml:space="preserve"> Go on a hike to at least three community landmarks such as statues, plaques, and gardens. Find out why each one is important.
FOR MORE FUN: Organize a landmark scavenger hunt. To "find" a landmark, take a picture of yourself in front of it.</t>
        </r>
      </text>
    </comment>
    <comment ref="C415" authorId="0">
      <text>
        <r>
          <rPr>
            <b/>
            <sz val="9"/>
            <color indexed="81"/>
            <rFont val="Tahoma"/>
            <family val="2"/>
          </rPr>
          <t>Tour a landmark that honors the past.</t>
        </r>
        <r>
          <rPr>
            <sz val="9"/>
            <color indexed="81"/>
            <rFont val="Tahoma"/>
            <family val="2"/>
          </rPr>
          <t xml:space="preserve"> Visit a historic landmark, such as the place where a leader was born or an old battleground. Or visit a historical society or museum. Collect three facts you didn't know about the place, and share them with your family.</t>
        </r>
      </text>
    </comment>
    <comment ref="C416" authorId="0">
      <text>
        <r>
          <rPr>
            <b/>
            <sz val="9"/>
            <color indexed="81"/>
            <rFont val="Tahoma"/>
            <family val="2"/>
          </rPr>
          <t>Make a landmark map.</t>
        </r>
        <r>
          <rPr>
            <sz val="9"/>
            <color indexed="81"/>
            <rFont val="Tahoma"/>
            <family val="2"/>
          </rPr>
          <t xml:space="preserve"> Pretend a tourist is visiting your area, and you want to show them the special places. Choose five landmarks-historic sites, museums, statues, or any place that shows why your home is special. Mark them on a printed map or a map you drew yourself. Or take photos of the places, and make a welcome-brochure. Share your map or brochure with friends or family-or visitors!
FOR MORE FUN: On your map or brochure, include the story of how your town began.</t>
        </r>
      </text>
    </comment>
    <comment ref="C417" authorId="0">
      <text>
        <r>
          <rPr>
            <sz val="9"/>
            <color indexed="81"/>
            <rFont val="Tahoma"/>
            <family val="2"/>
          </rPr>
          <t>You know about special symbols and music. You know about events and landmarks that share why a community is special. Now put those things together in a community celebration!</t>
        </r>
      </text>
    </comment>
    <comment ref="C418" authorId="0">
      <text>
        <r>
          <rPr>
            <b/>
            <sz val="9"/>
            <color indexed="81"/>
            <rFont val="Tahoma"/>
            <family val="2"/>
          </rPr>
          <t>Join a flag ceremony.</t>
        </r>
        <r>
          <rPr>
            <sz val="9"/>
            <color indexed="81"/>
            <rFont val="Tahoma"/>
            <family val="2"/>
          </rPr>
          <t xml:space="preserve"> Ask an older Girl Scout or another expert to show you how to fold an American flag and how to be a flag bearer. Then take part in a flag ceremony!
FOR MORE FUN: Use your flag skills in an indoor and an outdoor flag ceremony!</t>
        </r>
      </text>
    </comment>
    <comment ref="C419" authorId="0">
      <text>
        <r>
          <rPr>
            <b/>
            <sz val="9"/>
            <color indexed="81"/>
            <rFont val="Tahoma"/>
            <family val="2"/>
          </rPr>
          <t>Join a town ceremony.</t>
        </r>
        <r>
          <rPr>
            <sz val="9"/>
            <color indexed="81"/>
            <rFont val="Tahoma"/>
            <family val="2"/>
          </rPr>
          <t xml:space="preserve"> Sometimes new buildings open with a ribbon-cutting ceremony. There are ceremonies to celebrate town events like anniversaries or the birthday of an important person. Sports games often begin with a ceremony. Find one and join in!</t>
        </r>
      </text>
    </comment>
    <comment ref="C420" authorId="0">
      <text>
        <r>
          <rPr>
            <b/>
            <sz val="9"/>
            <color indexed="81"/>
            <rFont val="Tahoma"/>
            <family val="2"/>
          </rPr>
          <t xml:space="preserve">Make up your own! </t>
        </r>
        <r>
          <rPr>
            <sz val="9"/>
            <color indexed="81"/>
            <rFont val="Tahoma"/>
            <family val="2"/>
          </rPr>
          <t>Make a banner with a symbol, choose music, and create a ceremony for something you think is special. Invite your family and friends to join in.
FOR MORE FUN: Teach others your ceremony song so they can sing with you.</t>
        </r>
      </text>
    </comment>
    <comment ref="C424" authorId="0">
      <text>
        <r>
          <rPr>
            <sz val="9"/>
            <color indexed="81"/>
            <rFont val="Tahoma"/>
            <family val="2"/>
          </rPr>
          <t>One of the easiest snacks is just a washed fruit or vegetable! But when you make a snack, you combine ingredients. So how do you know which ones are best? Find out in this step.</t>
        </r>
      </text>
    </comment>
    <comment ref="C425" authorId="0">
      <text>
        <r>
          <rPr>
            <b/>
            <sz val="9"/>
            <color indexed="81"/>
            <rFont val="Tahoma"/>
            <family val="2"/>
          </rPr>
          <t>Is the food good for me?</t>
        </r>
        <r>
          <rPr>
            <sz val="9"/>
            <color indexed="81"/>
            <rFont val="Tahoma"/>
            <family val="2"/>
          </rPr>
          <t xml:space="preserve"> You've probably heard words like </t>
        </r>
        <r>
          <rPr>
            <i/>
            <sz val="9"/>
            <color indexed="81"/>
            <rFont val="Tahoma"/>
            <family val="2"/>
          </rPr>
          <t>vitamins</t>
        </r>
        <r>
          <rPr>
            <sz val="9"/>
            <color indexed="81"/>
            <rFont val="Tahoma"/>
            <family val="2"/>
          </rPr>
          <t xml:space="preserve">, </t>
        </r>
        <r>
          <rPr>
            <i/>
            <sz val="9"/>
            <color indexed="81"/>
            <rFont val="Tahoma"/>
            <family val="2"/>
          </rPr>
          <t>fat</t>
        </r>
        <r>
          <rPr>
            <sz val="9"/>
            <color indexed="81"/>
            <rFont val="Tahoma"/>
            <family val="2"/>
          </rPr>
          <t xml:space="preserve">, </t>
        </r>
        <r>
          <rPr>
            <i/>
            <sz val="9"/>
            <color indexed="81"/>
            <rFont val="Tahoma"/>
            <family val="2"/>
          </rPr>
          <t>carbohydrates</t>
        </r>
        <r>
          <rPr>
            <sz val="9"/>
            <color indexed="81"/>
            <rFont val="Tahoma"/>
            <family val="2"/>
          </rPr>
          <t xml:space="preserve">, and </t>
        </r>
        <r>
          <rPr>
            <i/>
            <sz val="9"/>
            <color indexed="81"/>
            <rFont val="Tahoma"/>
            <family val="2"/>
          </rPr>
          <t>fiber</t>
        </r>
        <r>
          <rPr>
            <sz val="9"/>
            <color indexed="81"/>
            <rFont val="Tahoma"/>
            <family val="2"/>
          </rPr>
          <t>. Choose one of these or another food word you've heard and find out what it means. Then bring a food that contains that thing to a meeting. Tell your friends what it is, how your body uses it, and if it's good for you.</t>
        </r>
      </text>
    </comment>
    <comment ref="C426" authorId="0">
      <text>
        <r>
          <rPr>
            <b/>
            <sz val="9"/>
            <color indexed="81"/>
            <rFont val="Tahoma"/>
            <family val="2"/>
          </rPr>
          <t>Is the food good for the earth?</t>
        </r>
        <r>
          <rPr>
            <sz val="9"/>
            <color indexed="81"/>
            <rFont val="Tahoma"/>
            <family val="2"/>
          </rPr>
          <t xml:space="preserve"> Make a report for one fruit or vegetable. Draw a picture of it. Write why it's good for you, how it grows, and how to tell if it's ready to eat. Then go to the grocery store or farmers' market and ask where it travels from to get to your area.
FOR MORE FUN: Have a "food miles" relay with your Brownie group! See the next page for instructions.
</t>
        </r>
      </text>
    </comment>
    <comment ref="C427" authorId="0">
      <text>
        <r>
          <rPr>
            <b/>
            <sz val="9"/>
            <color indexed="81"/>
            <rFont val="Tahoma"/>
            <family val="2"/>
          </rPr>
          <t>What's in that snack?</t>
        </r>
        <r>
          <rPr>
            <sz val="9"/>
            <color indexed="81"/>
            <rFont val="Tahoma"/>
            <family val="2"/>
          </rPr>
          <t xml:space="preserve"> Go on a scavenger hunt in your kitchen or at a grocery store and find three packaged snacks. Look at the list of ingredients. Find three you don't recognize and team up with an adult to figure out what they are and if they're good for you.</t>
        </r>
      </text>
    </comment>
    <comment ref="C428" authorId="0">
      <text>
        <r>
          <rPr>
            <sz val="9"/>
            <color indexed="81"/>
            <rFont val="Tahoma"/>
            <family val="2"/>
          </rPr>
          <t>A savory snack is one that's not sweet-it might be salty or spicy. Try one of these!</t>
        </r>
      </text>
    </comment>
    <comment ref="C429" authorId="0">
      <text>
        <r>
          <rPr>
            <b/>
            <sz val="9"/>
            <color indexed="81"/>
            <rFont val="Tahoma"/>
            <family val="2"/>
          </rPr>
          <t>Make your own restaurant sanck.</t>
        </r>
        <r>
          <rPr>
            <sz val="9"/>
            <color indexed="81"/>
            <rFont val="Tahoma"/>
            <family val="2"/>
          </rPr>
          <t xml:space="preserve"> When you make a snack at home, it's often healthier for you than when you eat it in a restaurant. Restaurants may use more oil, butter, sugar, and salt! Find a recipe for a favorite snack, like potato skins, cheese sticks, or fish sticks, and make it yourself.
FOR MORE FUN: Ask a restaurant for the list of ingredients they use for their snack and compare it to yours. Which is better for you?
</t>
        </r>
      </text>
    </comment>
    <comment ref="C430" authorId="0">
      <text>
        <r>
          <rPr>
            <b/>
            <sz val="9"/>
            <color indexed="81"/>
            <rFont val="Tahoma"/>
            <family val="2"/>
          </rPr>
          <t>Make a savory snack from a different country.</t>
        </r>
        <r>
          <rPr>
            <sz val="9"/>
            <color indexed="81"/>
            <rFont val="Tahoma"/>
            <family val="2"/>
          </rPr>
          <t xml:space="preserve"> Kids from different parts of the world eat some amazing snacks. Try making Japanese sushi roll, a Vietnamese lettuce roll, or Mexican guacamole with baked tortilla chips.
</t>
        </r>
      </text>
    </comment>
    <comment ref="C431" authorId="0">
      <text>
        <r>
          <rPr>
            <b/>
            <sz val="9"/>
            <color indexed="81"/>
            <rFont val="Tahoma"/>
            <family val="2"/>
          </rPr>
          <t>Make a veggie face.</t>
        </r>
        <r>
          <rPr>
            <sz val="9"/>
            <color indexed="81"/>
            <rFont val="Tahoma"/>
            <family val="2"/>
          </rPr>
          <t xml:space="preserve"> Using your favorite vegetables, make a funny face on your plate. With an adult's help, cut up veggies such as cucumbers, celery, carrots, peppers and broccoli. Then create a veggie face. Don't forget to eat it!
FOR MORE FUN: Make your own dip.
</t>
        </r>
      </text>
    </comment>
    <comment ref="C432" authorId="0">
      <text>
        <r>
          <rPr>
            <sz val="9"/>
            <color indexed="81"/>
            <rFont val="Tahoma"/>
            <family val="2"/>
          </rPr>
          <t xml:space="preserve">If you like desserts, you'll like these snacks. Sweet snacks are best to eat on special occasions.
</t>
        </r>
      </text>
    </comment>
    <comment ref="C433" authorId="0">
      <text>
        <r>
          <rPr>
            <b/>
            <sz val="9"/>
            <color indexed="81"/>
            <rFont val="Tahoma"/>
            <family val="2"/>
          </rPr>
          <t>Create a holiday dessert.</t>
        </r>
        <r>
          <rPr>
            <sz val="9"/>
            <color indexed="81"/>
            <rFont val="Tahoma"/>
            <family val="2"/>
          </rPr>
          <t xml:space="preserve"> Holidays are the perfect time to celebrate with a special sweet snack. With an adult, look online for recipes. Some ideas: make the Purim cookies called hamantaxchen; Valentine's Day cupcakes; strawberries and blueberries dipped in white chocolate for the Fourth of July; or delicious winter gingerbread!
</t>
        </r>
      </text>
    </comment>
    <comment ref="C434" authorId="0">
      <text>
        <r>
          <rPr>
            <b/>
            <sz val="9"/>
            <color indexed="81"/>
            <rFont val="Tahoma"/>
            <family val="2"/>
          </rPr>
          <t>Make a snack "in disguise."</t>
        </r>
        <r>
          <rPr>
            <sz val="9"/>
            <color indexed="81"/>
            <rFont val="Tahoma"/>
            <family val="2"/>
          </rPr>
          <t xml:space="preserve"> Have fun and trick your friends and family with a food that looks like one thing but tastes like something else. Try the recipe on the next page. They'll expect a filling of sweet jam, but these toaster pastries are filled with yummy broccoli and cheese.
FOR MORE FUN: Make the snack for April Fools' Day!
</t>
        </r>
      </text>
    </comment>
    <comment ref="C435" authorId="0">
      <text>
        <r>
          <rPr>
            <b/>
            <sz val="9"/>
            <color indexed="81"/>
            <rFont val="Tahoma"/>
            <family val="2"/>
          </rPr>
          <t>Make your own cookies.</t>
        </r>
        <r>
          <rPr>
            <sz val="9"/>
            <color indexed="81"/>
            <rFont val="Tahoma"/>
            <family val="2"/>
          </rPr>
          <t xml:space="preserve"> There are thousands of cookie recipes out there, but why not make it your own? Find a basic chocolate chip cookie recipe, but instead of chocolate chips, add what you like best! You could try dried fruit, candy bits, or marshmallows.
</t>
        </r>
      </text>
    </comment>
    <comment ref="C436" authorId="0">
      <text>
        <r>
          <rPr>
            <sz val="9"/>
            <color indexed="81"/>
            <rFont val="Tahoma"/>
            <family val="2"/>
          </rPr>
          <t xml:space="preserve">Sometimes you don't have time to sit at home and enjoy a snack. So try some snacks that are good for you and perfect for taking along. When you're on the go, it's important to have energy snacks that help you move and think and be strong.
</t>
        </r>
      </text>
    </comment>
    <comment ref="C437" authorId="0">
      <text>
        <r>
          <rPr>
            <b/>
            <sz val="9"/>
            <color indexed="81"/>
            <rFont val="Tahoma"/>
            <family val="2"/>
          </rPr>
          <t>Make no-bake energy bars.</t>
        </r>
        <r>
          <rPr>
            <sz val="9"/>
            <color indexed="81"/>
            <rFont val="Tahoma"/>
            <family val="2"/>
          </rPr>
          <t xml:space="preserve"> These are great for a hike! Team up with an adult to find recipe in a cookbook or online.
FOR MORE FUN: Make an energy snack into jewelry-you could string pretzels or licorice together for a yummy hiking necklace.
</t>
        </r>
      </text>
    </comment>
    <comment ref="C438" authorId="0">
      <text>
        <r>
          <rPr>
            <b/>
            <sz val="9"/>
            <color indexed="81"/>
            <rFont val="Tahoma"/>
            <family val="2"/>
          </rPr>
          <t>Create a snack for a group.</t>
        </r>
        <r>
          <rPr>
            <sz val="9"/>
            <color indexed="81"/>
            <rFont val="Tahoma"/>
            <family val="2"/>
          </rPr>
          <t xml:space="preserve"> It might be for sports teammates, your Brownie group, or even a club. Try to make a snack that is easy to carry, doesn't need silverware, and that a lot of people might like. What about fruit kebab?
</t>
        </r>
      </text>
    </comment>
    <comment ref="C439" authorId="0">
      <text>
        <r>
          <rPr>
            <b/>
            <sz val="9"/>
            <color indexed="81"/>
            <rFont val="Tahoma"/>
            <family val="2"/>
          </rPr>
          <t>Make a lunchtime snack.</t>
        </r>
        <r>
          <rPr>
            <sz val="9"/>
            <color indexed="81"/>
            <rFont val="Tahoma"/>
            <family val="2"/>
          </rPr>
          <t xml:space="preserve"> Create a snack that can sit in your lunch box and that doesn't need to be heated or kept cool. How about turkey jerky or your own blend of snack mix?
</t>
        </r>
      </text>
    </comment>
    <comment ref="C440" authorId="0">
      <text>
        <r>
          <rPr>
            <sz val="9"/>
            <color indexed="81"/>
            <rFont val="Tahoma"/>
            <family val="2"/>
          </rPr>
          <t>Some snacks are best in a cup. Just because these snacks are liquid doesn't mean they're any less delicious. And they can still be great for you if you choose the right ingredients!</t>
        </r>
      </text>
    </comment>
    <comment ref="C441" authorId="0">
      <text>
        <r>
          <rPr>
            <b/>
            <sz val="9"/>
            <color indexed="81"/>
            <rFont val="Tahoma"/>
            <family val="2"/>
          </rPr>
          <t>Make your own milk shake.</t>
        </r>
        <r>
          <rPr>
            <sz val="9"/>
            <color indexed="81"/>
            <rFont val="Tahoma"/>
            <family val="2"/>
          </rPr>
          <t xml:space="preserve"> Milk shakes taste so good and are usually good for you! Milk has calcium, which kids need when they're growing. Find a recipe for low-sugar milk shake to build up your bones. (If you don't drink milk, you could use soy, rice, or almond milk instead.)
</t>
        </r>
      </text>
    </comment>
    <comment ref="C442" authorId="0">
      <text>
        <r>
          <rPr>
            <b/>
            <sz val="9"/>
            <color indexed="81"/>
            <rFont val="Tahoma"/>
            <family val="2"/>
          </rPr>
          <t>Make your own fruit smoothie.</t>
        </r>
        <r>
          <rPr>
            <sz val="9"/>
            <color indexed="81"/>
            <rFont val="Tahoma"/>
            <family val="2"/>
          </rPr>
          <t xml:space="preserve"> Just like milk shakes, smoothies provide a lot of vitamins in a little cup. Try the recipe to build your own fruit smoothe.
FOR MORE FUN: Make another smoothie with a different fruit. Which one do you like better?
</t>
        </r>
      </text>
    </comment>
    <comment ref="C443" authorId="0">
      <text>
        <r>
          <rPr>
            <b/>
            <sz val="9"/>
            <color indexed="81"/>
            <rFont val="Tahoma"/>
            <family val="2"/>
          </rPr>
          <t>Make your own party punch.</t>
        </r>
        <r>
          <rPr>
            <sz val="9"/>
            <color indexed="81"/>
            <rFont val="Tahoma"/>
            <family val="2"/>
          </rPr>
          <t xml:space="preserve"> Sodas and packaged drinks add lots of sugar to your diet. For the next family gathering or party with friends, create your own punch using natural juices-or make your own cola with the recipe.
FOR MORE FUN: Add seltzer water to make it fizz, or sorbet to make it foamy. With an adult's help, you might even make your own juice!
</t>
        </r>
      </text>
    </comment>
    <comment ref="C447" authorId="0">
      <text>
        <r>
          <rPr>
            <sz val="9"/>
            <color indexed="81"/>
            <rFont val="Tahoma"/>
            <family val="2"/>
          </rPr>
          <t xml:space="preserve">An emergency is when something serious like a fire or a car accident happens, or someone gets hurt or sick and can't get help for themselves. Find out more about how to handle an emergency.
</t>
        </r>
      </text>
    </comment>
    <comment ref="C448" authorId="0">
      <text>
        <r>
          <rPr>
            <b/>
            <sz val="9"/>
            <color indexed="81"/>
            <rFont val="Tahoma"/>
            <family val="2"/>
          </rPr>
          <t>Role-play 911.</t>
        </r>
        <r>
          <rPr>
            <sz val="9"/>
            <color indexed="81"/>
            <rFont val="Tahoma"/>
            <family val="2"/>
          </rPr>
          <t xml:space="preserve"> Ask an adult to write different emergency situations on slips of paper and put them in a jar. With your Brownie friends, take turns pulling a paper from the jar. Role-play a call to 911 based on the information on the paper.
</t>
        </r>
      </text>
    </comment>
    <comment ref="C449" authorId="0">
      <text>
        <r>
          <rPr>
            <b/>
            <sz val="9"/>
            <color indexed="81"/>
            <rFont val="Tahoma"/>
            <family val="2"/>
          </rPr>
          <t>Practice 911 with a friend or family member.</t>
        </r>
        <r>
          <rPr>
            <sz val="9"/>
            <color indexed="81"/>
            <rFont val="Tahoma"/>
            <family val="2"/>
          </rPr>
          <t xml:space="preserve"> Take turns pretending to make calls to 911. One of you will play the role of the caller and the other the operator.
</t>
        </r>
      </text>
    </comment>
    <comment ref="C450" authorId="0">
      <text>
        <r>
          <rPr>
            <b/>
            <sz val="9"/>
            <color indexed="81"/>
            <rFont val="Tahoma"/>
            <family val="2"/>
          </rPr>
          <t>Get advice from an expert.</t>
        </r>
        <r>
          <rPr>
            <sz val="9"/>
            <color indexed="81"/>
            <rFont val="Tahoma"/>
            <family val="2"/>
          </rPr>
          <t xml:space="preserve"> Invite a police officer or firefighter to talk to your group about the importance of calling 911 in an emergency and what you need to say to get help.
</t>
        </r>
      </text>
    </comment>
    <comment ref="C451" authorId="0">
      <text>
        <r>
          <rPr>
            <sz val="9"/>
            <color indexed="81"/>
            <rFont val="Tahoma"/>
            <family val="2"/>
          </rPr>
          <t xml:space="preserve">Ask for tips about staying safe, and find out how they use first aid.
</t>
        </r>
      </text>
    </comment>
    <comment ref="C452" authorId="0">
      <text>
        <r>
          <rPr>
            <b/>
            <sz val="9"/>
            <color indexed="81"/>
            <rFont val="Tahoma"/>
            <family val="2"/>
          </rPr>
          <t>Interview a medical professional.</t>
        </r>
        <r>
          <rPr>
            <sz val="9"/>
            <color indexed="81"/>
            <rFont val="Tahoma"/>
            <family val="2"/>
          </rPr>
          <t xml:space="preserve"> Tour a clinic and talk to a doctor or nurse, or interview your school nurse.
</t>
        </r>
      </text>
    </comment>
    <comment ref="C453" authorId="0">
      <text>
        <r>
          <rPr>
            <b/>
            <sz val="9"/>
            <color indexed="81"/>
            <rFont val="Tahoma"/>
            <family val="2"/>
          </rPr>
          <t>Talk to the police.</t>
        </r>
        <r>
          <rPr>
            <sz val="9"/>
            <color indexed="81"/>
            <rFont val="Tahoma"/>
            <family val="2"/>
          </rPr>
          <t xml:space="preserve"> Interview officers at your local police station.</t>
        </r>
      </text>
    </comment>
    <comment ref="C454" authorId="0">
      <text>
        <r>
          <rPr>
            <b/>
            <sz val="9"/>
            <color indexed="81"/>
            <rFont val="Tahoma"/>
            <family val="2"/>
          </rPr>
          <t>Visit a fire station.</t>
        </r>
        <r>
          <rPr>
            <sz val="9"/>
            <color indexed="81"/>
            <rFont val="Tahoma"/>
            <family val="2"/>
          </rPr>
          <t xml:space="preserve"> Tour your local fire station and talk to the firefighters.
FOR MORE FUN: If you were to visit a fire station you might see boots and pants ready for the firefighter to step right into. Lay your clothes out the night before and be ready to jump into them just like a firefighter!
</t>
        </r>
      </text>
    </comment>
    <comment ref="C455" authorId="0">
      <text>
        <r>
          <rPr>
            <sz val="9"/>
            <color indexed="81"/>
            <rFont val="Tahoma"/>
            <family val="2"/>
          </rPr>
          <t xml:space="preserve">It's a good idea to have a first aid kit handy to help anyone who has a minor injury, such as a cut or scrape. First, find out what should go into a first aid kit, then make your own.
</t>
        </r>
      </text>
    </comment>
    <comment ref="C456" authorId="0">
      <text>
        <r>
          <rPr>
            <b/>
            <sz val="9"/>
            <color indexed="81"/>
            <rFont val="Tahoma"/>
            <family val="2"/>
          </rPr>
          <t>Make a first aid kit for your home.</t>
        </r>
        <r>
          <rPr>
            <sz val="9"/>
            <color indexed="81"/>
            <rFont val="Tahoma"/>
            <family val="2"/>
          </rPr>
          <t xml:space="preserve"> Keep it in a place where everyone in your family can find it easily.
</t>
        </r>
      </text>
    </comment>
    <comment ref="C457" authorId="0">
      <text>
        <r>
          <rPr>
            <b/>
            <sz val="9"/>
            <color indexed="81"/>
            <rFont val="Tahoma"/>
            <family val="2"/>
          </rPr>
          <t>Make a kit for your Girl Scout meeting place.</t>
        </r>
        <r>
          <rPr>
            <sz val="9"/>
            <color indexed="81"/>
            <rFont val="Tahoma"/>
            <family val="2"/>
          </rPr>
          <t xml:space="preserve"> Think about what kinds of emergencies might occur during a meeting. Make your kit to be prepared for them!
</t>
        </r>
      </text>
    </comment>
    <comment ref="C458" authorId="0">
      <text>
        <r>
          <rPr>
            <b/>
            <sz val="9"/>
            <color indexed="81"/>
            <rFont val="Tahoma"/>
            <family val="2"/>
          </rPr>
          <t>Make a first aid kit and donate it.</t>
        </r>
        <r>
          <rPr>
            <sz val="9"/>
            <color indexed="81"/>
            <rFont val="Tahoma"/>
            <family val="2"/>
          </rPr>
          <t xml:space="preserve"> You might give the kit to a local organization, such as a homeless shelter or food pantry.
</t>
        </r>
      </text>
    </comment>
    <comment ref="C459" authorId="0">
      <text>
        <r>
          <rPr>
            <sz val="9"/>
            <color indexed="81"/>
            <rFont val="Tahoma"/>
            <family val="2"/>
          </rPr>
          <t xml:space="preserve">If you know how to treat an injury like a cut, scrape, bruise, or insect bite, you can take care of yourself and help others. Find out how to prevent common injuries and how to use first aid to treat them.
</t>
        </r>
      </text>
    </comment>
    <comment ref="C460" authorId="0">
      <text>
        <r>
          <rPr>
            <b/>
            <sz val="9"/>
            <color indexed="81"/>
            <rFont val="Tahoma"/>
            <family val="2"/>
          </rPr>
          <t>Get tips from a medical professional.</t>
        </r>
        <r>
          <rPr>
            <sz val="9"/>
            <color indexed="81"/>
            <rFont val="Tahoma"/>
            <family val="2"/>
          </rPr>
          <t xml:space="preserve"> Ask a doctor or nurse to talk to your group.
</t>
        </r>
      </text>
    </comment>
    <comment ref="C461" authorId="0">
      <text>
        <r>
          <rPr>
            <b/>
            <sz val="9"/>
            <color indexed="81"/>
            <rFont val="Tahoma"/>
            <family val="2"/>
          </rPr>
          <t>Learn with the Red Cross.</t>
        </r>
        <r>
          <rPr>
            <sz val="9"/>
            <color indexed="81"/>
            <rFont val="Tahoma"/>
            <family val="2"/>
          </rPr>
          <t xml:space="preserve"> Take a first aid course or ask someone from your local Red Cross to talk to your group about first aid for girls your age.
</t>
        </r>
      </text>
    </comment>
    <comment ref="C462" authorId="0">
      <text>
        <r>
          <rPr>
            <b/>
            <sz val="9"/>
            <color indexed="81"/>
            <rFont val="Tahoma"/>
            <family val="2"/>
          </rPr>
          <t>Talk to an EMT.</t>
        </r>
        <r>
          <rPr>
            <sz val="9"/>
            <color indexed="81"/>
            <rFont val="Tahoma"/>
            <family val="2"/>
          </rPr>
          <t xml:space="preserve"> Ask an emergency medical technician (also known as an EMT) to talk to your group.
</t>
        </r>
      </text>
    </comment>
    <comment ref="C463" authorId="0">
      <text>
        <r>
          <rPr>
            <sz val="9"/>
            <color indexed="81"/>
            <rFont val="Tahoma"/>
            <family val="2"/>
          </rPr>
          <t xml:space="preserve">Enjoying the outdoors at camp, at the beach, or at a park is great fun. What's not so fun? Bug bites, bee stings, sunburn, and poison oak or ivy. Find out how to avoid and treat common outdoor injuries.
</t>
        </r>
      </text>
    </comment>
    <comment ref="C464" authorId="0">
      <text>
        <r>
          <rPr>
            <b/>
            <sz val="9"/>
            <color indexed="81"/>
            <rFont val="Tahoma"/>
            <family val="2"/>
          </rPr>
          <t>Take a hike.</t>
        </r>
        <r>
          <rPr>
            <sz val="9"/>
            <color indexed="81"/>
            <rFont val="Tahoma"/>
            <family val="2"/>
          </rPr>
          <t xml:space="preserve"> Ask a park ranger or camp director to take you on a nature walk. Identify plants, animals, and insects to avoid, and discuss how to protect yourself from sunburn. Talk about what to do if you have a bug bite, bee sting, sunburn, or poison oak or ivy rash.
</t>
        </r>
      </text>
    </comment>
    <comment ref="C465" authorId="0">
      <text>
        <r>
          <rPr>
            <b/>
            <sz val="9"/>
            <color indexed="81"/>
            <rFont val="Tahoma"/>
            <family val="2"/>
          </rPr>
          <t>Read all about it.</t>
        </r>
        <r>
          <rPr>
            <sz val="9"/>
            <color indexed="81"/>
            <rFont val="Tahoma"/>
            <family val="2"/>
          </rPr>
          <t xml:space="preserve"> Go to the library (or ask an adult to go online with you) and make a list of local plants, animals, and insects to avoid and how to protect yourself from sunburn. Get information about treating a bug bite, bee sting, sunburn, or poison oak or ivy rash, then discuss what you find with friends and family.
</t>
        </r>
      </text>
    </comment>
    <comment ref="C466" authorId="0">
      <text>
        <r>
          <rPr>
            <b/>
            <sz val="9"/>
            <color indexed="81"/>
            <rFont val="Tahoma"/>
            <family val="2"/>
          </rPr>
          <t>Talk to an outdoor expert.</t>
        </r>
        <r>
          <rPr>
            <sz val="9"/>
            <color indexed="81"/>
            <rFont val="Tahoma"/>
            <family val="2"/>
          </rPr>
          <t xml:space="preserve"> Ask an older Girl Scout, an experienced hiker, or a member of an outdoor sciety about local plants, animals, and insects to avoid and how to protect yourself from sunburn. Talk about how to treat a bug bite, bee sting, sunburn, or poison oak or ivy rash.
</t>
        </r>
      </text>
    </comment>
    <comment ref="C470" authorId="0">
      <text>
        <r>
          <rPr>
            <sz val="9"/>
            <color indexed="81"/>
            <rFont val="Tahoma"/>
            <family val="2"/>
          </rPr>
          <t xml:space="preserve">Songs are fun no matter where you are. Singing brings us together and helps us feel connected, strong, and proud. Girl Scouts sing in special places or to mark special times-or sometimes just for the fun of it!
</t>
        </r>
      </text>
    </comment>
    <comment ref="C471" authorId="0">
      <text>
        <r>
          <rPr>
            <b/>
            <sz val="9"/>
            <color indexed="81"/>
            <rFont val="Tahoma"/>
            <family val="2"/>
          </rPr>
          <t>Learn three new Girl Scout songs.</t>
        </r>
        <r>
          <rPr>
            <sz val="9"/>
            <color indexed="81"/>
            <rFont val="Tahoma"/>
            <family val="2"/>
          </rPr>
          <t xml:space="preserve"> Ask an older Girl Scout or look in yoru Journeys for a song to learn and enjoy while: (a) riding in the car or doing chores, (b) camping or doing things outdoors, (c) at the end of a Brownie meeting. Sing them with your friends, and talk about why you like each one.
</t>
        </r>
      </text>
    </comment>
    <comment ref="C472" authorId="0">
      <text>
        <r>
          <rPr>
            <b/>
            <sz val="9"/>
            <color indexed="81"/>
            <rFont val="Tahoma"/>
            <family val="2"/>
          </rPr>
          <t>Learn a new singing game, an action song, and a hand-clapping song.</t>
        </r>
        <r>
          <rPr>
            <sz val="9"/>
            <color indexed="81"/>
            <rFont val="Tahoma"/>
            <family val="2"/>
          </rPr>
          <t xml:space="preserve"> These might include clapping your hands or stomping your feet in time to songs like "The Hokey Pokey" or "If You're Happy and You Know It." Once you've learned your songs, teach them to friends or Daisies and sing them together.
</t>
        </r>
      </text>
    </comment>
    <comment ref="C473" authorId="0">
      <text>
        <r>
          <rPr>
            <b/>
            <sz val="9"/>
            <color indexed="81"/>
            <rFont val="Tahoma"/>
            <family val="2"/>
          </rPr>
          <t>Make up your own song based on nature.</t>
        </r>
        <r>
          <rPr>
            <sz val="9"/>
            <color indexed="81"/>
            <rFont val="Tahoma"/>
            <family val="2"/>
          </rPr>
          <t xml:space="preserve"> Listen to musical sounds in nature, like birds singing, frogs croaking, or rivers washing over stones. Use the sounds to create your own song, then sing it for your Brownie group or a family member.
FOR MORE FUN: Make up hand and body movements to go along with the song, like girls did to earn their Songster badge in 1963.
</t>
        </r>
      </text>
    </comment>
    <comment ref="C474" authorId="0">
      <text>
        <r>
          <rPr>
            <sz val="9"/>
            <color indexed="81"/>
            <rFont val="Tahoma"/>
            <family val="2"/>
          </rPr>
          <t xml:space="preserve">Girl Scout celebrations honor women and girls who change the world. As a Brownie, celebrate our founder's birthday. Juliette "Daisy" Gordon Low wanted girls to have a place to come together as sisters while having fun and doing good, too-so she started Girl Scouting! This year, mark her birthday with a special celebration.
</t>
        </r>
      </text>
    </comment>
    <comment ref="C475" authorId="0">
      <text>
        <r>
          <rPr>
            <b/>
            <sz val="9"/>
            <color indexed="81"/>
            <rFont val="Tahoma"/>
            <family val="2"/>
          </rPr>
          <t>Throw a birthday bash.</t>
        </r>
        <r>
          <rPr>
            <sz val="9"/>
            <color indexed="81"/>
            <rFont val="Tahoma"/>
            <family val="2"/>
          </rPr>
          <t xml:space="preserve"> Have a party for Daisy with your Brownie sisters. You could invite another Brownie group to celebrate with you.
FOR MORE FUN: Ask an older Girl Scout what ceremonies, games, songs, and decorations she has used to celebrate Daisy's birthday. Try one of these ideas at your party!
</t>
        </r>
      </text>
    </comment>
    <comment ref="C476" authorId="0">
      <text>
        <r>
          <rPr>
            <b/>
            <sz val="9"/>
            <color indexed="81"/>
            <rFont val="Tahoma"/>
            <family val="2"/>
          </rPr>
          <t>Make a birthday card for Daisy.</t>
        </r>
        <r>
          <rPr>
            <sz val="9"/>
            <color indexed="81"/>
            <rFont val="Tahoma"/>
            <family val="2"/>
          </rPr>
          <t xml:space="preserve"> The littlest Girl Scouts are called Daisies, after Juliette "Daisy" herself. In honor of Daisy Low's birthday, make and give a card to a Girl Scout Daisy. Inside, tell her your favorite things about Daisy Low, and your favorite things about being a Brownie. (Ask older Girl Scouts to help you find information about Daisy Low-you can look in your handbook and on the Girl Scout websites).
</t>
        </r>
      </text>
    </comment>
    <comment ref="C477" authorId="0">
      <text>
        <r>
          <rPr>
            <b/>
            <sz val="9"/>
            <color indexed="81"/>
            <rFont val="Tahoma"/>
            <family val="2"/>
          </rPr>
          <t>Make up a birthday message.</t>
        </r>
        <r>
          <rPr>
            <sz val="9"/>
            <color indexed="81"/>
            <rFont val="Tahoma"/>
            <family val="2"/>
          </rPr>
          <t xml:space="preserve"> Three years in a row, Daisy wrote a message to all the Girl Scouts. Read the messages on page 4-ask an adult or older girl for help if you don't know some of the words. Then write your own birthday message about something important you want Girl Scouts to know today. Share your message with friends, family, and other Brownies.
FOR MORE FUN: Send your message to a Brownie group in another council.
</t>
        </r>
      </text>
    </comment>
    <comment ref="C478" authorId="0">
      <text>
        <r>
          <rPr>
            <sz val="9"/>
            <color indexed="81"/>
            <rFont val="Tahoma"/>
            <family val="2"/>
          </rPr>
          <t xml:space="preserve">"Sisterhood" doesn't mean just sisters in your family. All the girls and women who are Girl Scouts try to live by the Girl Scout Law. That's what makes us a Girl Scout sisterhood. Our Law brings us together-and in this badge, you'll practice living its lines!
</t>
        </r>
      </text>
    </comment>
    <comment ref="C479" authorId="0">
      <text>
        <r>
          <rPr>
            <b/>
            <sz val="9"/>
            <color indexed="81"/>
            <rFont val="Tahoma"/>
            <family val="2"/>
          </rPr>
          <t>Make up a game about your favorite line of the Law.</t>
        </r>
        <r>
          <rPr>
            <sz val="9"/>
            <color indexed="81"/>
            <rFont val="Tahoma"/>
            <family val="2"/>
          </rPr>
          <t xml:space="preserve"> You could create a jump rope song that uses the names of all the girls in your group. Every girl will feel included, and that's being considerate and caring. Or you could practice being honest and fair while you play your favorite board game with your Brownie sisters.
</t>
        </r>
      </text>
    </comment>
    <comment ref="C480" authorId="0">
      <text>
        <r>
          <rPr>
            <b/>
            <sz val="9"/>
            <color indexed="81"/>
            <rFont val="Tahoma"/>
            <family val="2"/>
          </rPr>
          <t>Create a story, play, or puppet show.</t>
        </r>
        <r>
          <rPr>
            <sz val="9"/>
            <color indexed="81"/>
            <rFont val="Tahoma"/>
            <family val="2"/>
          </rPr>
          <t xml:space="preserve"> Make it about how you try to live the Girl Scout Law. Maybe you can share something you did on a Leadership Journey or a good turn you're proud of. Tell or perform it for your group or a family member.
</t>
        </r>
      </text>
    </comment>
    <comment ref="C481" authorId="0">
      <text>
        <r>
          <rPr>
            <b/>
            <sz val="9"/>
            <color indexed="81"/>
            <rFont val="Tahoma"/>
            <family val="2"/>
          </rPr>
          <t>Make a team mural, collage, flag, or other artwork.</t>
        </r>
        <r>
          <rPr>
            <sz val="9"/>
            <color indexed="81"/>
            <rFont val="Tahoma"/>
            <family val="2"/>
          </rPr>
          <t xml:space="preserve"> Create something that shows the sisterhood between all the girls in your group. You might show each girl's name, handprint, and how she practices the Girl Scout Law-for example, "Brownie Elf is friendly because she shares smiles with everyone."
FOR MORE FUN: Display your artwork at your meeting place.
</t>
        </r>
      </text>
    </comment>
    <comment ref="C482" authorId="0">
      <text>
        <r>
          <rPr>
            <sz val="9"/>
            <color indexed="81"/>
            <rFont val="Tahoma"/>
            <family val="2"/>
          </rPr>
          <t xml:space="preserve">It's the Girl Scout way to care about the world around us-whether it's a room, a campground, or the world. Practice by leaving a place you use or visit better than you found it. Then share how it made you feel with your friends and family.
</t>
        </r>
      </text>
    </comment>
    <comment ref="C483" authorId="0">
      <text>
        <r>
          <rPr>
            <b/>
            <sz val="9"/>
            <color indexed="81"/>
            <rFont val="Tahoma"/>
            <family val="2"/>
          </rPr>
          <t>A better room or home.</t>
        </r>
        <r>
          <rPr>
            <sz val="9"/>
            <color indexed="81"/>
            <rFont val="Tahoma"/>
            <family val="2"/>
          </rPr>
          <t xml:space="preserve"> Think of three ways you could leave your room or your home better than you found it each day. Team up with your family to choose one and do it for a week.
</t>
        </r>
      </text>
    </comment>
    <comment ref="C484" authorId="0">
      <text>
        <r>
          <rPr>
            <b/>
            <sz val="9"/>
            <color indexed="81"/>
            <rFont val="Tahoma"/>
            <family val="2"/>
          </rPr>
          <t>A better meeting place.</t>
        </r>
        <r>
          <rPr>
            <sz val="9"/>
            <color indexed="81"/>
            <rFont val="Tahoma"/>
            <family val="2"/>
          </rPr>
          <t xml:space="preserve"> Team up with your Brownie friends to think of three ways you could leave your Girl Scout meeting place better than you found it. Choose one and do it.</t>
        </r>
      </text>
    </comment>
    <comment ref="C485" authorId="0">
      <text>
        <r>
          <rPr>
            <b/>
            <sz val="9"/>
            <color indexed="81"/>
            <rFont val="Tahoma"/>
            <family val="2"/>
          </rPr>
          <t>A better classroom.</t>
        </r>
        <r>
          <rPr>
            <sz val="9"/>
            <color indexed="81"/>
            <rFont val="Tahoma"/>
            <family val="2"/>
          </rPr>
          <t xml:space="preserve"> Think of three ways you could leave your classroom better than you found it. Talk to your teacher about your ideas, and choose one together that you can do for one week.
</t>
        </r>
      </text>
    </comment>
    <comment ref="C486" authorId="0">
      <text>
        <r>
          <rPr>
            <sz val="9"/>
            <color indexed="81"/>
            <rFont val="Tahoma"/>
            <family val="2"/>
          </rPr>
          <t xml:space="preserve">Traditions bring people together. A tradition can be a special food, a ceremony, a song-anything that's passed along through the years. Try one of these to share in Girl Scout tradition.
</t>
        </r>
      </text>
    </comment>
    <comment ref="C487" authorId="0">
      <text>
        <r>
          <rPr>
            <b/>
            <sz val="9"/>
            <color indexed="81"/>
            <rFont val="Tahoma"/>
            <family val="2"/>
          </rPr>
          <t>Follow in a Girl Scout's footsteps.</t>
        </r>
        <r>
          <rPr>
            <sz val="9"/>
            <color indexed="81"/>
            <rFont val="Tahoma"/>
            <family val="2"/>
          </rPr>
          <t xml:space="preserve"> Find a neighbor, relative, older friend, or family member who was a Girl Scout. Find out her favorite memories. Talk about things that are the same and different from when she was a Girl Scout compared to today.
</t>
        </r>
      </text>
    </comment>
    <comment ref="C488" authorId="0">
      <text>
        <r>
          <rPr>
            <b/>
            <sz val="9"/>
            <color indexed="81"/>
            <rFont val="Tahoma"/>
            <family val="2"/>
          </rPr>
          <t>Read the Brownie Story from an old Girl Scout handbook.</t>
        </r>
        <r>
          <rPr>
            <sz val="9"/>
            <color indexed="81"/>
            <rFont val="Tahoma"/>
            <family val="2"/>
          </rPr>
          <t xml:space="preserve"> Then read a story about Brownie Elf and the Brownie Friends from one of your Journeys, and talk about the two stories with your Brownie sisters. Why do you like each one? What do Brownies always have in common?
FOR MORE FUN: Illustrate one of the Brownie stories yourself, or ask your friends to each draw a page.
</t>
        </r>
      </text>
    </comment>
    <comment ref="C489" authorId="0">
      <text>
        <r>
          <rPr>
            <b/>
            <sz val="9"/>
            <color indexed="81"/>
            <rFont val="Tahoma"/>
            <family val="2"/>
          </rPr>
          <t>Make up a story about Campbell, Jamila, and Alejandra.</t>
        </r>
        <r>
          <rPr>
            <sz val="9"/>
            <color indexed="81"/>
            <rFont val="Tahoma"/>
            <family val="2"/>
          </rPr>
          <t xml:space="preserve"> You meet these three Brownie Friends in each of your Leadership Journeys. Read some of their adventures. Then make up a story about them! Will Campbell, Jam, and Ali visit your town or school? Will Brownie Elf come with them? Tell the story to your friends or family.
</t>
        </r>
      </text>
    </comment>
    <comment ref="C493" authorId="0">
      <text>
        <r>
          <rPr>
            <sz val="9"/>
            <color indexed="81"/>
            <rFont val="Tahoma"/>
            <family val="2"/>
          </rPr>
          <t>Use one choice to help you find out more about one kind of bug. Then draw a poster of your bug. Label its parts and answer the questions in the box. When it's done, share your poster with your Brownie friends.</t>
        </r>
      </text>
    </comment>
    <comment ref="C494" authorId="0">
      <text>
        <r>
          <rPr>
            <b/>
            <sz val="9"/>
            <color indexed="81"/>
            <rFont val="Tahoma"/>
            <family val="2"/>
          </rPr>
          <t>Talk to a bug specialist in your town or community.</t>
        </r>
        <r>
          <rPr>
            <sz val="9"/>
            <color indexed="81"/>
            <rFont val="Tahoma"/>
            <family val="2"/>
          </rPr>
          <t xml:space="preserve"> They might work at a museum or for a farming organization or gardening club.</t>
        </r>
      </text>
    </comment>
    <comment ref="C495" authorId="0">
      <text>
        <r>
          <rPr>
            <b/>
            <sz val="9"/>
            <color indexed="81"/>
            <rFont val="Tahoma"/>
            <family val="2"/>
          </rPr>
          <t>With an adult's help, find websites about your bug.</t>
        </r>
        <r>
          <rPr>
            <sz val="9"/>
            <color indexed="81"/>
            <rFont val="Tahoma"/>
            <family val="2"/>
          </rPr>
          <t xml:space="preserve"> And look online for lots of good photos so you can see your bug in action!</t>
        </r>
      </text>
    </comment>
    <comment ref="C496" authorId="0">
      <text>
        <r>
          <rPr>
            <b/>
            <sz val="9"/>
            <color indexed="81"/>
            <rFont val="Tahoma"/>
            <family val="2"/>
          </rPr>
          <t>Read a book or watch a video about your bug.</t>
        </r>
        <r>
          <rPr>
            <sz val="9"/>
            <color indexed="81"/>
            <rFont val="Tahoma"/>
            <family val="2"/>
          </rPr>
          <t xml:space="preserve"> It should be a book or video about a real bug, not a cartoon.</t>
        </r>
      </text>
    </comment>
    <comment ref="C497" authorId="0">
      <text>
        <r>
          <rPr>
            <sz val="9"/>
            <color indexed="81"/>
            <rFont val="Tahoma"/>
            <family val="2"/>
          </rPr>
          <t>There are lots of "buggy" things you can make. Try making your own colorful or silly or sparkly bug!</t>
        </r>
      </text>
    </comment>
    <comment ref="C498" authorId="0">
      <text>
        <r>
          <rPr>
            <b/>
            <sz val="9"/>
            <color indexed="81"/>
            <rFont val="Tahoma"/>
            <family val="2"/>
          </rPr>
          <t>Make a paper-plate spider.</t>
        </r>
        <r>
          <rPr>
            <sz val="9"/>
            <color indexed="81"/>
            <rFont val="Tahoma"/>
            <family val="2"/>
          </rPr>
          <t xml:space="preserve"> Decorate a paper plate with markers or paint to look like the body of a spider. Draw eyes, or make them by attaching googly eyes or covering dots of glue in glitter. Cut four black pipe cleaners in half to make eight legs and attach them to the plate. Bend them to make your spider stand!</t>
        </r>
      </text>
    </comment>
    <comment ref="C499" authorId="0">
      <text>
        <r>
          <rPr>
            <b/>
            <sz val="9"/>
            <color indexed="81"/>
            <rFont val="Tahoma"/>
            <family val="2"/>
          </rPr>
          <t>Make an egg-carton caterpillar.</t>
        </r>
        <r>
          <rPr>
            <sz val="9"/>
            <color indexed="81"/>
            <rFont val="Tahoma"/>
            <family val="2"/>
          </rPr>
          <t xml:space="preserve"> With an adult's help, cut a strip of six cups from an egg carton. Paint or color the cups. Poke two holes in the top of the first cup, which will be the head. From inside, the cup, poke a pipe cleaner inside each hole and pull it through. The pipe cleaners will stick out of the top to make antennae. Draw or glue on round objects for eyes.</t>
        </r>
      </text>
    </comment>
    <comment ref="C500" authorId="0">
      <text>
        <r>
          <rPr>
            <b/>
            <sz val="9"/>
            <color indexed="81"/>
            <rFont val="Tahoma"/>
            <family val="2"/>
          </rPr>
          <t>Make your own butterfly.</t>
        </r>
        <r>
          <rPr>
            <sz val="9"/>
            <color indexed="81"/>
            <rFont val="Tahoma"/>
            <family val="2"/>
          </rPr>
          <t xml:space="preserve"> Use markers to decorate a coffee filter with lots of bright colors. These are the wings. Then paint and add glitter to a wooden clothespin for the body. When the pin is dry, clip it in the middle of the coffee filter to create your butterfly.
FOR MORE FUN: Make tissue-paper flowers and hang your butterfly above them for a pretend butterfly garden.
</t>
        </r>
      </text>
    </comment>
    <comment ref="C501" authorId="0">
      <text>
        <r>
          <rPr>
            <sz val="9"/>
            <color indexed="81"/>
            <rFont val="Tahoma"/>
            <family val="2"/>
          </rPr>
          <t>Even though most bugs don't live very long lives, they are very busy!</t>
        </r>
      </text>
    </comment>
    <comment ref="C502" authorId="0">
      <text>
        <r>
          <rPr>
            <b/>
            <sz val="9"/>
            <color indexed="81"/>
            <rFont val="Tahoma"/>
            <family val="2"/>
          </rPr>
          <t>Watch three bugs.</t>
        </r>
        <r>
          <rPr>
            <sz val="9"/>
            <color indexed="81"/>
            <rFont val="Tahoma"/>
            <family val="2"/>
          </rPr>
          <t xml:space="preserve"> Look for three different bugs in your area. They could be an ant carrying food, a bettle chewing on a leaf, and a roly-poly (sow bug) on a porch. Identify the bugs and try to find out what they are doing and why!</t>
        </r>
      </text>
    </comment>
    <comment ref="C503" authorId="0">
      <text>
        <r>
          <rPr>
            <b/>
            <sz val="9"/>
            <color indexed="81"/>
            <rFont val="Tahoma"/>
            <family val="2"/>
          </rPr>
          <t>With an adult, find an ant trail.</t>
        </r>
        <r>
          <rPr>
            <sz val="9"/>
            <color indexed="81"/>
            <rFont val="Tahoma"/>
            <family val="2"/>
          </rPr>
          <t xml:space="preserve"> See what happens if you put a stick in the middle of the trail, what about a little water? What about food? See what you can find that distracts the ants (without hurting them, of course).
FOR MORE FUN: Try to follow the trail to the ants' home.</t>
        </r>
      </text>
    </comment>
    <comment ref="C504" authorId="0">
      <text>
        <r>
          <rPr>
            <b/>
            <sz val="9"/>
            <color indexed="81"/>
            <rFont val="Tahoma"/>
            <family val="2"/>
          </rPr>
          <t>Make a bug box.</t>
        </r>
        <r>
          <rPr>
            <sz val="9"/>
            <color indexed="81"/>
            <rFont val="Tahoma"/>
            <family val="2"/>
          </rPr>
          <t xml:space="preserve"> See the instructions on the next page.</t>
        </r>
      </text>
    </comment>
    <comment ref="C505" authorId="0">
      <text>
        <r>
          <rPr>
            <sz val="9"/>
            <color indexed="81"/>
            <rFont val="Tahoma"/>
            <family val="2"/>
          </rPr>
          <t>It isn't the bugs that are cool. The places they live are fun to explore, too! Find out more about bug homes in this step.</t>
        </r>
      </text>
    </comment>
    <comment ref="C506" authorId="0">
      <text>
        <r>
          <rPr>
            <b/>
            <sz val="9"/>
            <color indexed="81"/>
            <rFont val="Tahoma"/>
            <family val="2"/>
          </rPr>
          <t>Draw a cocoon.</t>
        </r>
        <r>
          <rPr>
            <sz val="9"/>
            <color indexed="81"/>
            <rFont val="Tahoma"/>
            <family val="2"/>
          </rPr>
          <t xml:space="preserve"> Some bugs, like caterpillars, sleep in a cocoon. Inside, they transform into a moth or butterfly. Find out what else goes on in there. Then draw what you think it looks like inside a cocoon.</t>
        </r>
      </text>
    </comment>
    <comment ref="C507" authorId="0">
      <text>
        <r>
          <rPr>
            <b/>
            <sz val="9"/>
            <color indexed="81"/>
            <rFont val="Tahoma"/>
            <family val="2"/>
          </rPr>
          <t>Make a model of a bug house.</t>
        </r>
        <r>
          <rPr>
            <sz val="9"/>
            <color indexed="81"/>
            <rFont val="Tahoma"/>
            <family val="2"/>
          </rPr>
          <t xml:space="preserve"> Bugs live in all kinds of houses: hives, cocoons, tunnels, even inside wood. Make a model of what a bug house looks like.
FOR MORE FUN: Talk to your friends about how your home is the same and different from your bug house. If you could, would you live in the bug house you made?</t>
        </r>
      </text>
    </comment>
    <comment ref="C508" authorId="0">
      <text>
        <r>
          <rPr>
            <b/>
            <sz val="9"/>
            <color indexed="81"/>
            <rFont val="Tahoma"/>
            <family val="2"/>
          </rPr>
          <t>For one week, watch a spider on its web.</t>
        </r>
        <r>
          <rPr>
            <sz val="9"/>
            <color indexed="81"/>
            <rFont val="Tahoma"/>
            <family val="2"/>
          </rPr>
          <t xml:space="preserve"> Team up with an adult to watch it during different times of day. What does the spider work on? Does the web look any different? Is there food somewhere? Don't touch the spider or disturb the web-some spiders can bite!</t>
        </r>
      </text>
    </comment>
    <comment ref="C509" authorId="0">
      <text>
        <r>
          <rPr>
            <sz val="9"/>
            <color indexed="81"/>
            <rFont val="Tahoma"/>
            <family val="2"/>
          </rPr>
          <t>The best place to view creepy critters is outside where they live! Take a trip to get up-close with your bug friends.</t>
        </r>
      </text>
    </comment>
    <comment ref="C510" authorId="0">
      <text>
        <r>
          <rPr>
            <b/>
            <sz val="9"/>
            <color indexed="81"/>
            <rFont val="Tahoma"/>
            <family val="2"/>
          </rPr>
          <t>Visit a farm.</t>
        </r>
        <r>
          <rPr>
            <sz val="9"/>
            <color indexed="81"/>
            <rFont val="Tahoma"/>
            <family val="2"/>
          </rPr>
          <t xml:space="preserve"> Farms have lots of animals and crops, so they can be a great place to see bugs. Bring a magnifying glass to see the tiniest ones. Ask the farmer why bugs can be useful to crops, and what their favorite bug on the farm is.
FOR MORE FUN: Go to a farm where they raise bees, and taste fresh honey.</t>
        </r>
      </text>
    </comment>
    <comment ref="C511" authorId="0">
      <text>
        <r>
          <rPr>
            <b/>
            <sz val="9"/>
            <color indexed="81"/>
            <rFont val="Tahoma"/>
            <family val="2"/>
          </rPr>
          <t>Take a bug walk or bug hike.</t>
        </r>
        <r>
          <rPr>
            <sz val="9"/>
            <color indexed="81"/>
            <rFont val="Tahoma"/>
            <family val="2"/>
          </rPr>
          <t xml:space="preserve"> See how many kinds of bugs you can find along the way. Use a magnifying glass and look on the ground and up high in branches.
FOR MORE FUN: Go with friends! See who can find the most bugs along the hike, or who can find a bug they've never seen before.</t>
        </r>
      </text>
    </comment>
    <comment ref="C512" authorId="0">
      <text>
        <r>
          <rPr>
            <b/>
            <sz val="9"/>
            <color indexed="81"/>
            <rFont val="Tahoma"/>
            <family val="2"/>
          </rPr>
          <t>Visit a museum, zoo, or botanical garden with a bug collection.</t>
        </r>
        <r>
          <rPr>
            <sz val="9"/>
            <color indexed="81"/>
            <rFont val="Tahoma"/>
            <family val="2"/>
          </rPr>
          <t xml:space="preserve"> Look at the bugs. How are they grouped? What's the strangest bug in the collection? Some places have a live insect viewing where you can hold the bugs.  You could give it a try!</t>
        </r>
      </text>
    </comment>
    <comment ref="C517" authorId="0">
      <text>
        <r>
          <rPr>
            <sz val="9"/>
            <color indexed="81"/>
            <rFont val="Tahoma"/>
            <family val="2"/>
          </rPr>
          <t>Start learning to be a money manager by shopping with your new elf friend.</t>
        </r>
      </text>
    </comment>
    <comment ref="C518" authorId="0">
      <text>
        <r>
          <rPr>
            <b/>
            <sz val="9"/>
            <color indexed="81"/>
            <rFont val="Tahoma"/>
            <family val="2"/>
          </rPr>
          <t>Go shopping…at home!</t>
        </r>
        <r>
          <rPr>
            <sz val="9"/>
            <color indexed="81"/>
            <rFont val="Tahoma"/>
            <family val="2"/>
          </rPr>
          <t xml:space="preserve"> Place the elf shopping items around your home. Practice paying with your elf money by counting out the correct amount of money for each item. Then challenge yourself by pretending to buy exactly $10 worth of items, $15 woth of items, and $20 worth of items.</t>
        </r>
      </text>
    </comment>
    <comment ref="C519" authorId="0">
      <text>
        <r>
          <rPr>
            <b/>
            <sz val="9"/>
            <color indexed="81"/>
            <rFont val="Tahoma"/>
            <family val="2"/>
          </rPr>
          <t>Go shopping with a Brownie friend and her elf doll!</t>
        </r>
        <r>
          <rPr>
            <sz val="9"/>
            <color indexed="81"/>
            <rFont val="Tahoma"/>
            <family val="2"/>
          </rPr>
          <t xml:space="preserve"> Take turns acting as a store owner and a shopper. The store owner gets to hold all of the elf shopping items. The shopper pretends to buy items for her doll. Take turns buying $10 worth of items, $15 worth of items, and $20 worth of items.</t>
        </r>
      </text>
    </comment>
    <comment ref="C520" authorId="0">
      <text>
        <r>
          <rPr>
            <b/>
            <sz val="9"/>
            <color indexed="81"/>
            <rFont val="Tahoma"/>
            <family val="2"/>
          </rPr>
          <t>Go shopping with your Brownie group!</t>
        </r>
        <r>
          <rPr>
            <sz val="9"/>
            <color indexed="81"/>
            <rFont val="Tahoma"/>
            <family val="2"/>
          </rPr>
          <t xml:space="preserve"> Turn your  pretend shopping trip into a game you can all play with your dolls. Place the elf shopping items in a jar. Take turns pulling them out, and pay for what's on the card with your play money. When you run out of money, you're out of the game. The last one out wins!</t>
        </r>
      </text>
    </comment>
    <comment ref="C521" authorId="0">
      <text>
        <r>
          <rPr>
            <sz val="9"/>
            <color indexed="81"/>
            <rFont val="Tahoma"/>
            <family val="2"/>
          </rPr>
          <t>Count out $30 from your stack of elf money to go grocery shopping for your doll. Then write down five food items she needs to be healthy and strong. (Remember, your doll is the same age as you, so she'll need to eat what you eat.)</t>
        </r>
      </text>
    </comment>
    <comment ref="C522" authorId="0">
      <text>
        <r>
          <rPr>
            <b/>
            <sz val="9"/>
            <color indexed="81"/>
            <rFont val="Tahoma"/>
            <family val="2"/>
          </rPr>
          <t>Shop at a store.</t>
        </r>
        <r>
          <rPr>
            <sz val="9"/>
            <color indexed="81"/>
            <rFont val="Tahoma"/>
            <family val="2"/>
          </rPr>
          <t xml:space="preserve"> Go to a real grocery store with your family or Brownie friends. Find each item on your list, and write down the price. When you're done, add it all up. How much did your doll spend?</t>
        </r>
      </text>
    </comment>
    <comment ref="C523" authorId="0">
      <text>
        <r>
          <rPr>
            <b/>
            <sz val="9"/>
            <color indexed="81"/>
            <rFont val="Tahoma"/>
            <family val="2"/>
          </rPr>
          <t>Shop on paper.</t>
        </r>
        <r>
          <rPr>
            <sz val="9"/>
            <color indexed="81"/>
            <rFont val="Tahoma"/>
            <family val="2"/>
          </rPr>
          <t xml:space="preserve"> Find supermarket ads in the newspaper or in the mail that comes to your house. Use a stack of these ads to pretend to do your shopping, comparing prices to find the best deals.</t>
        </r>
      </text>
    </comment>
    <comment ref="C524" authorId="0">
      <text>
        <r>
          <rPr>
            <b/>
            <sz val="9"/>
            <color indexed="81"/>
            <rFont val="Tahoma"/>
            <family val="2"/>
          </rPr>
          <t>Shop online.</t>
        </r>
        <r>
          <rPr>
            <sz val="9"/>
            <color indexed="81"/>
            <rFont val="Tahoma"/>
            <family val="2"/>
          </rPr>
          <t xml:space="preserve"> The Internet is like the world's biggest supermarket. With an adult's help, pretend to shop for your five items online. Remember to include the shipping costs as you add up your purchases.</t>
        </r>
      </text>
    </comment>
    <comment ref="C525" authorId="0">
      <text>
        <r>
          <rPr>
            <sz val="9"/>
            <color indexed="81"/>
            <rFont val="Tahoma"/>
            <family val="2"/>
          </rPr>
          <t>If your doll was real, she'd need clothes! Make a list of the most important items your doll needs, using your own size as a guide. Then budget $30 for your doll's clothing, and pretend to shop for the items on your list. You can complete this step with your Brownie team or your family.</t>
        </r>
      </text>
    </comment>
    <comment ref="C526" authorId="0">
      <text>
        <r>
          <rPr>
            <b/>
            <sz val="9"/>
            <color indexed="81"/>
            <rFont val="Tahoma"/>
            <family val="2"/>
          </rPr>
          <t>Browse through catalogs.</t>
        </r>
        <r>
          <rPr>
            <sz val="9"/>
            <color indexed="81"/>
            <rFont val="Tahoma"/>
            <family val="2"/>
          </rPr>
          <t xml:space="preserve"> Collect a stack of store catalogs and newspaper inserts. Flip through them and cut out the clothes that you like. Then glue together three different outfits costing no more than $30 each.</t>
        </r>
      </text>
    </comment>
    <comment ref="C527" authorId="0">
      <text>
        <r>
          <rPr>
            <b/>
            <sz val="9"/>
            <color indexed="81"/>
            <rFont val="Tahoma"/>
            <family val="2"/>
          </rPr>
          <t>Go to the mall.</t>
        </r>
        <r>
          <rPr>
            <sz val="9"/>
            <color indexed="81"/>
            <rFont val="Tahoma"/>
            <family val="2"/>
          </rPr>
          <t xml:space="preserve"> Visit a local mall or shopping center with a notebook and pen. Write down the items your paper doll would like-and how much they would cost. Can you get the perfect pretend outfit for $30 or less?</t>
        </r>
      </text>
    </comment>
    <comment ref="C528" authorId="0">
      <text>
        <r>
          <rPr>
            <b/>
            <sz val="9"/>
            <color indexed="81"/>
            <rFont val="Tahoma"/>
            <family val="2"/>
          </rPr>
          <t>Shop secondhand.</t>
        </r>
        <r>
          <rPr>
            <sz val="9"/>
            <color indexed="81"/>
            <rFont val="Tahoma"/>
            <family val="2"/>
          </rPr>
          <t xml:space="preserve"> Find a secondhand shop that sells used clothes. You might be able to find great things at better prices! Search through the racks carefully with the goal of putting together two pretend outfits for $30 total.</t>
        </r>
      </text>
    </comment>
    <comment ref="C529" authorId="0">
      <text>
        <r>
          <rPr>
            <sz val="9"/>
            <color indexed="81"/>
            <rFont val="Tahoma"/>
            <family val="2"/>
          </rPr>
          <t>Now it's time to get your doll ready for class by stocking up on school supplies. Start by writing down the supplies your paper doll would need to go to school, just like you. Tehn write down things she might want. You now have your paper doll's shopping list!</t>
        </r>
      </text>
    </comment>
    <comment ref="C530" authorId="0">
      <text>
        <r>
          <rPr>
            <b/>
            <sz val="9"/>
            <color indexed="81"/>
            <rFont val="Tahoma"/>
            <family val="2"/>
          </rPr>
          <t>You have $15 total.</t>
        </r>
        <r>
          <rPr>
            <sz val="9"/>
            <color indexed="81"/>
            <rFont val="Tahoma"/>
            <family val="2"/>
          </rPr>
          <t xml:space="preserve"> Ask a family member to bring you along on their shopping errands to visit a store that has school supplies. How much of your list can you pretend to buy with $15?</t>
        </r>
      </text>
    </comment>
    <comment ref="C531" authorId="0">
      <text>
        <r>
          <rPr>
            <b/>
            <sz val="9"/>
            <color indexed="81"/>
            <rFont val="Tahoma"/>
            <family val="2"/>
          </rPr>
          <t>You have $30 total.</t>
        </r>
        <r>
          <rPr>
            <sz val="9"/>
            <color indexed="81"/>
            <rFont val="Tahoma"/>
            <family val="2"/>
          </rPr>
          <t xml:space="preserve"> Team up with another friend working on this badge and pool your money together. Go shopping for supplies, paying close attention to items you might be able to split up or share-for example, a box of pencils that you can divide up evenly.</t>
        </r>
      </text>
    </comment>
    <comment ref="C532" authorId="0">
      <text>
        <r>
          <rPr>
            <b/>
            <sz val="9"/>
            <color indexed="81"/>
            <rFont val="Tahoma"/>
            <family val="2"/>
          </rPr>
          <t>Pool your money!</t>
        </r>
        <r>
          <rPr>
            <sz val="9"/>
            <color indexed="81"/>
            <rFont val="Tahoma"/>
            <family val="2"/>
          </rPr>
          <t xml:space="preserve"> Team up with all your Brownie friends. Gather your group and combine your school-supplies list along with each doll's $15 in spending money. Then visit a wholesale office-supply or warehouse store to see how much you could save by buying items in bulk and then dividing them up among your friends.</t>
        </r>
      </text>
    </comment>
    <comment ref="C533" authorId="0">
      <text>
        <r>
          <rPr>
            <sz val="9"/>
            <color indexed="81"/>
            <rFont val="Tahoma"/>
            <family val="2"/>
          </rPr>
          <t>What do you like to do for fun? Maybe take trips with your Brownie friends or go out to the movies with your family? It's time to plan some imaginary fun for your paper doll, too. Count out your entire $30. Pretend that's your total budge for a day of adventure!</t>
        </r>
      </text>
    </comment>
    <comment ref="C534" authorId="0">
      <text>
        <r>
          <rPr>
            <b/>
            <sz val="9"/>
            <color indexed="81"/>
            <rFont val="Tahoma"/>
            <family val="2"/>
          </rPr>
          <t xml:space="preserve">Go to the movies with a friend. </t>
        </r>
        <r>
          <rPr>
            <sz val="9"/>
            <color indexed="81"/>
            <rFont val="Tahoma"/>
            <family val="2"/>
          </rPr>
          <t>Pretend that you and a friend (and your paper dolls) are going to the movies. How much do four tickets cost? How much will you spend on snacks? Find out by adding up the totals for movie tickets at a nearby theater. Check out whether the movie theater offers cheaper prices at a different time of day.</t>
        </r>
      </text>
    </comment>
    <comment ref="C535" authorId="0">
      <text>
        <r>
          <rPr>
            <b/>
            <sz val="9"/>
            <color indexed="81"/>
            <rFont val="Tahoma"/>
            <family val="2"/>
          </rPr>
          <t>Get outdoors!</t>
        </r>
        <r>
          <rPr>
            <sz val="9"/>
            <color indexed="81"/>
            <rFont val="Tahoma"/>
            <family val="2"/>
          </rPr>
          <t xml:space="preserve"> What kind of outdoor fun do you love having? Going to a water park, riding horses at a local stable, or maybe visiting a zoo? Choose one activity that you (and your paper doll) would like to do. Find out how much it would cost for two people to do it.</t>
        </r>
      </text>
    </comment>
    <comment ref="C536" authorId="0">
      <text>
        <r>
          <rPr>
            <b/>
            <sz val="9"/>
            <color indexed="81"/>
            <rFont val="Tahoma"/>
            <family val="2"/>
          </rPr>
          <t>Have fun with friends.</t>
        </r>
        <r>
          <rPr>
            <sz val="9"/>
            <color indexed="81"/>
            <rFont val="Tahoma"/>
            <family val="2"/>
          </rPr>
          <t xml:space="preserve"> Imagine you had to plan an outing for a group of five Girl Scouts and their dolls. Each girl has $30, so your group of 10 has $300 in all. Where would you go? What would you do? Find out how much it costs. Remember, amusement parks, museums, and other fun places often offer group rates. Find out if you could pay less since you're going with a big group of friends.</t>
        </r>
      </text>
    </comment>
    <comment ref="C540" authorId="0">
      <text>
        <r>
          <rPr>
            <sz val="9"/>
            <color indexed="81"/>
            <rFont val="Tahoma"/>
            <family val="2"/>
          </rPr>
          <t xml:space="preserve">People enjoy things like swimming pools and amusement parks and fancy new clothes. We don't need these things, though. What things do we absolutely need? Spend time figuring that out by completing one of these activities. Keep in mind that knowing what you need helps you understand what </t>
        </r>
        <r>
          <rPr>
            <i/>
            <sz val="9"/>
            <color indexed="81"/>
            <rFont val="Tahoma"/>
            <family val="2"/>
          </rPr>
          <t>everyone</t>
        </r>
        <r>
          <rPr>
            <sz val="9"/>
            <color indexed="81"/>
            <rFont val="Tahoma"/>
            <family val="2"/>
          </rPr>
          <t xml:space="preserve"> needs!</t>
        </r>
      </text>
    </comment>
    <comment ref="C541" authorId="0">
      <text>
        <r>
          <rPr>
            <b/>
            <sz val="9"/>
            <color indexed="81"/>
            <rFont val="Tahoma"/>
            <family val="2"/>
          </rPr>
          <t>Create a list.</t>
        </r>
        <r>
          <rPr>
            <sz val="9"/>
            <color indexed="81"/>
            <rFont val="Tahoma"/>
            <family val="2"/>
          </rPr>
          <t xml:space="preserve"> Carry a notebook with you for three days, and write down everything you use-from water in the shower and the clothes you wear to items like TV and video games. After three days, divide your list into two sides: "Things I Need" and "Things I Want." Then ask your family to help you answer this question: What are things every person on the planet needs?</t>
        </r>
      </text>
    </comment>
    <comment ref="C542" authorId="0">
      <text>
        <r>
          <rPr>
            <b/>
            <sz val="9"/>
            <color indexed="81"/>
            <rFont val="Tahoma"/>
            <family val="2"/>
          </rPr>
          <t>Create posters.</t>
        </r>
        <r>
          <rPr>
            <sz val="9"/>
            <color indexed="81"/>
            <rFont val="Tahoma"/>
            <family val="2"/>
          </rPr>
          <t xml:space="preserve"> Gather with your Brownie teams to create "Need" and "Want" posters. Cut out pictures from magazines, decide if they are needs or wants, and glue them on the right poster. Now step back and take a look. What things do you and your Brownie friends believe everyone needs?</t>
        </r>
      </text>
    </comment>
    <comment ref="C543" authorId="0">
      <text>
        <r>
          <rPr>
            <b/>
            <sz val="9"/>
            <color indexed="81"/>
            <rFont val="Tahoma"/>
            <family val="2"/>
          </rPr>
          <t>Get inspired.</t>
        </r>
        <r>
          <rPr>
            <sz val="9"/>
            <color indexed="81"/>
            <rFont val="Tahoma"/>
            <family val="2"/>
          </rPr>
          <t xml:space="preserve"> Ask an adult in your family or an older Girl Scout to assist you in finding a movie, TV show, or book that can help you understand the needs that everyone shares. Afterwards, write down the top five needs you came up with. Then ask the person who picked the movie, TV show, or book for their thoughts on your list.</t>
        </r>
      </text>
    </comment>
    <comment ref="C544" authorId="0">
      <text>
        <r>
          <rPr>
            <sz val="9"/>
            <color indexed="81"/>
            <rFont val="Tahoma"/>
            <family val="2"/>
          </rPr>
          <t>Food is a basic human need. Everyone has to eat to be healthy and have energy. The sad truth is many people around the world and in the United States don't have enough to eat. In this step, start to understand why that is and to find people who help those who don't have enough to eat.</t>
        </r>
      </text>
    </comment>
    <comment ref="C545" authorId="0">
      <text>
        <r>
          <rPr>
            <b/>
            <sz val="9"/>
            <color indexed="81"/>
            <rFont val="Tahoma"/>
            <family val="2"/>
          </rPr>
          <t>Do your own research.</t>
        </r>
        <r>
          <rPr>
            <sz val="9"/>
            <color indexed="81"/>
            <rFont val="Tahoma"/>
            <family val="2"/>
          </rPr>
          <t xml:space="preserve"> With an adult's help, find three groups that help people who need food. Try to find at least one local organization and one global organization. Then share with friends or family how these organizations help hungry people.</t>
        </r>
      </text>
    </comment>
    <comment ref="C546" authorId="0">
      <text>
        <r>
          <rPr>
            <b/>
            <sz val="9"/>
            <color indexed="81"/>
            <rFont val="Tahoma"/>
            <family val="2"/>
          </rPr>
          <t>Take a field trip.</t>
        </r>
        <r>
          <rPr>
            <sz val="9"/>
            <color indexed="81"/>
            <rFont val="Tahoma"/>
            <family val="2"/>
          </rPr>
          <t xml:space="preserve"> There's probably a food bank in your community. Go on a field trip with your Brownie friends and an adult volunteer to find out more about what they do to help others.</t>
        </r>
      </text>
    </comment>
    <comment ref="C547" authorId="0">
      <text>
        <r>
          <rPr>
            <b/>
            <sz val="9"/>
            <color indexed="81"/>
            <rFont val="Tahoma"/>
            <family val="2"/>
          </rPr>
          <t>Invite a guest speaker.</t>
        </r>
        <r>
          <rPr>
            <sz val="9"/>
            <color indexed="81"/>
            <rFont val="Tahoma"/>
            <family val="2"/>
          </rPr>
          <t xml:space="preserve"> Ask someone who works for an organization that helps people who need food. Find out more about why some people don't have enough to eat and how others are working to make a difference.</t>
        </r>
      </text>
    </comment>
    <comment ref="C548" authorId="0">
      <text>
        <r>
          <rPr>
            <sz val="9"/>
            <color indexed="81"/>
            <rFont val="Tahoma"/>
            <family val="2"/>
          </rPr>
          <t>Of course everyone needs clothes! Not just to look nice, but to stay warm in the winter and cool in the summer. Just like food, there are people in the United States and around the world who don't have enough clothes. Learn how you can help.</t>
        </r>
      </text>
    </comment>
    <comment ref="C549" authorId="0">
      <text>
        <r>
          <rPr>
            <b/>
            <sz val="9"/>
            <color indexed="81"/>
            <rFont val="Tahoma"/>
            <family val="2"/>
          </rPr>
          <t>Do your own research.</t>
        </r>
        <r>
          <rPr>
            <sz val="9"/>
            <color indexed="81"/>
            <rFont val="Tahoma"/>
            <family val="2"/>
          </rPr>
          <t xml:space="preserve"> With an adult's help, use the Internet, library or local place of worship to find out more about three clothing-based charities. Try to find at least one local organization and one global organization. Talk with friends or family about how these groups help people get clothes.</t>
        </r>
      </text>
    </comment>
    <comment ref="C550" authorId="0">
      <text>
        <r>
          <rPr>
            <b/>
            <sz val="9"/>
            <color indexed="81"/>
            <rFont val="Tahoma"/>
            <family val="2"/>
          </rPr>
          <t>Get secondhand knowledge.</t>
        </r>
        <r>
          <rPr>
            <sz val="9"/>
            <color indexed="81"/>
            <rFont val="Tahoma"/>
            <family val="2"/>
          </rPr>
          <t xml:space="preserve"> It's good to know about secondhand stores-you can get really good bargains there! Plus, if you have clothes in good condition that you don't need, you might be able to donate them. That way, someone else can buy them for less money than they would at a store with new items. With an adult's help, ask an employee at one of these stores to take you on a tour. This can be done solo, or with your entire group.</t>
        </r>
      </text>
    </comment>
    <comment ref="C551" authorId="0">
      <text>
        <r>
          <rPr>
            <b/>
            <sz val="9"/>
            <color indexed="81"/>
            <rFont val="Tahoma"/>
            <family val="2"/>
          </rPr>
          <t>Invite a guest speaker.</t>
        </r>
        <r>
          <rPr>
            <sz val="9"/>
            <color indexed="81"/>
            <rFont val="Tahoma"/>
            <family val="2"/>
          </rPr>
          <t xml:space="preserve"> Many clothing-donation groups make house calls-meaning they will stop by to pick up donated items. Invite a volunteer from one of these organizations to talk to your group.</t>
        </r>
      </text>
    </comment>
    <comment ref="C552" authorId="0">
      <text>
        <r>
          <rPr>
            <sz val="9"/>
            <color indexed="81"/>
            <rFont val="Tahoma"/>
            <family val="2"/>
          </rPr>
          <t>Fires, floods, tornadoes-there are many kinds of emergencies that leave families in need of help. In this step, speak with someone who spends her life helping those affected by emergency situations.</t>
        </r>
      </text>
    </comment>
    <comment ref="C553" authorId="0">
      <text>
        <r>
          <rPr>
            <b/>
            <sz val="9"/>
            <color indexed="81"/>
            <rFont val="Tahoma"/>
            <family val="2"/>
          </rPr>
          <t>Take afield trip.</t>
        </r>
        <r>
          <rPr>
            <sz val="9"/>
            <color indexed="81"/>
            <rFont val="Tahoma"/>
            <family val="2"/>
          </rPr>
          <t xml:space="preserve"> Nearly every community has at least one organization that helps families in emergency situations. That might mean helping families that are homeless, families with someone in the hospital, or some other emergency. With an adult's help, set up a field trip for your entire group to visit an emergency organization to learn ways to ask for and receive help.</t>
        </r>
      </text>
    </comment>
    <comment ref="C554" authorId="0">
      <text>
        <r>
          <rPr>
            <b/>
            <sz val="9"/>
            <color indexed="81"/>
            <rFont val="Tahoma"/>
            <family val="2"/>
          </rPr>
          <t>Invite a guest speaker.</t>
        </r>
        <r>
          <rPr>
            <sz val="9"/>
            <color indexed="81"/>
            <rFont val="Tahoma"/>
            <family val="2"/>
          </rPr>
          <t xml:space="preserve"> Whether it's a firefighter or a volunteer from the local Red Cross, invite an emergency expert to talk about the different ways to help those in need. If they can't visit, send them questions via e-mail or talk to them on the phone.</t>
        </r>
      </text>
    </comment>
    <comment ref="C555" authorId="0">
      <text>
        <r>
          <rPr>
            <b/>
            <sz val="9"/>
            <color indexed="81"/>
            <rFont val="Tahoma"/>
            <family val="2"/>
          </rPr>
          <t>Find out about helping people around the world.</t>
        </r>
        <r>
          <rPr>
            <sz val="9"/>
            <color indexed="81"/>
            <rFont val="Tahoma"/>
            <family val="2"/>
          </rPr>
          <t xml:space="preserve"> People often travel to other countries to give help where it's needed. Sometimes faith groups lead these trips, while nonprofit organizations or government groups, such as the Peace Corps, sponsor others. Find someone in your community who helped in this way, and ask them to come and talk to your group about their experiences.</t>
        </r>
      </text>
    </comment>
    <comment ref="C556" authorId="0">
      <text>
        <r>
          <rPr>
            <sz val="9"/>
            <color indexed="81"/>
            <rFont val="Tahoma"/>
            <family val="2"/>
          </rPr>
          <t>After philanthropists learn about the needs people have, they make a plan to help. That might mean donating food, clothing, money, or other supplies. Think about what you have learned about helping people, and make a plan to be a giver-every little bit helps!</t>
        </r>
      </text>
    </comment>
    <comment ref="C557" authorId="0">
      <text>
        <r>
          <rPr>
            <b/>
            <sz val="9"/>
            <color indexed="81"/>
            <rFont val="Tahoma"/>
            <family val="2"/>
          </rPr>
          <t>Donate money.</t>
        </r>
        <r>
          <rPr>
            <sz val="9"/>
            <color indexed="81"/>
            <rFont val="Tahoma"/>
            <family val="2"/>
          </rPr>
          <t xml:space="preserve"> Did you find a charity or cause that you really believe in? Then use your financial skills to save money for a donation. Talk with your family or Brownie friends about setting a reasonable money-saving goal, and decide where you want to donate it. Then create a plan that will let you save money slowly but surely. For example, if your group saved $1 a week for one year, you'd have more than $50 to donate!</t>
        </r>
      </text>
    </comment>
    <comment ref="C558" authorId="0">
      <text>
        <r>
          <rPr>
            <b/>
            <sz val="9"/>
            <color indexed="81"/>
            <rFont val="Tahoma"/>
            <family val="2"/>
          </rPr>
          <t>Organize a great food donation.</t>
        </r>
        <r>
          <rPr>
            <sz val="9"/>
            <color indexed="81"/>
            <rFont val="Tahoma"/>
            <family val="2"/>
          </rPr>
          <t xml:space="preserve"> Team up with your Brownie friends to donate food to a local food bank. Make a shopping list for a meal that a family might enjoy. Assign each Brownie an item to donate.</t>
        </r>
      </text>
    </comment>
    <comment ref="C559" authorId="0">
      <text>
        <r>
          <rPr>
            <b/>
            <sz val="9"/>
            <color indexed="81"/>
            <rFont val="Tahoma"/>
            <family val="2"/>
          </rPr>
          <t>Host a clothing-donation party.</t>
        </r>
        <r>
          <rPr>
            <sz val="9"/>
            <color indexed="81"/>
            <rFont val="Tahoma"/>
            <family val="2"/>
          </rPr>
          <t xml:space="preserve"> Host a party either on your own or with your Brownie friends. Instead of gifts, ask each guest to bring a coat or a bag of clean clothes to donate. Use what you learned to collect the right kinds of clothes! And be sure to let everyone know exactly where the donations will be going.</t>
        </r>
      </text>
    </comment>
    <comment ref="C565" authorId="0">
      <text>
        <r>
          <rPr>
            <b/>
            <sz val="9"/>
            <color indexed="81"/>
            <rFont val="Tahoma"/>
            <family val="2"/>
          </rPr>
          <t>Talk to your family or Brownie friends abou twho might want to buy Girl Scout Cookies.</t>
        </r>
        <r>
          <rPr>
            <sz val="9"/>
            <color indexed="81"/>
            <rFont val="Tahoma"/>
            <family val="2"/>
          </rPr>
          <t xml:space="preserve"> Neighbors? People at your place of worship? People who live in a retirement community? Students at a nearby college? Your family's co-workers? Make a list of people you want to talk to about buying cookies.</t>
        </r>
      </text>
    </comment>
    <comment ref="C567" authorId="0">
      <text>
        <r>
          <rPr>
            <b/>
            <sz val="9"/>
            <color indexed="81"/>
            <rFont val="Tahoma"/>
            <family val="2"/>
          </rPr>
          <t>With your family or Brownie friends, practice telling customers about the cookies you're selling.</t>
        </r>
        <r>
          <rPr>
            <sz val="9"/>
            <color indexed="81"/>
            <rFont val="Tahoma"/>
            <family val="2"/>
          </rPr>
          <t xml:space="preserve"> You might want to talk about the different kinds of cookies and how much they cost. You might want to tell them which cookie is your favorite and why. You also could talk about what you plan to do with your cookie money-explain how it will help you and your Brownie friends have fun and do great things! Think about how you would talk about cookies to different kinds of people, like a teacher, a family friend, or someone your age.</t>
        </r>
      </text>
    </comment>
    <comment ref="C569" authorId="0">
      <text>
        <r>
          <rPr>
            <b/>
            <sz val="9"/>
            <color indexed="81"/>
            <rFont val="Tahoma"/>
            <family val="2"/>
          </rPr>
          <t>In your group or with your family, practice making change.</t>
        </r>
        <r>
          <rPr>
            <sz val="9"/>
            <color indexed="81"/>
            <rFont val="Tahoma"/>
            <family val="2"/>
          </rPr>
          <t xml:space="preserve"> Pretend a customer has handed you $5 and asked for one box. Then pretend the customer gives you $10 for two boxes and $20 for four boxes.</t>
        </r>
      </text>
    </comment>
    <comment ref="C571" authorId="0">
      <text>
        <r>
          <rPr>
            <b/>
            <sz val="9"/>
            <color indexed="81"/>
            <rFont val="Tahoma"/>
            <family val="2"/>
          </rPr>
          <t xml:space="preserve">With your friends or family, role-play what to do when:
</t>
        </r>
        <r>
          <rPr>
            <b/>
            <sz val="9"/>
            <color indexed="81"/>
            <rFont val="Wingdings"/>
            <charset val="2"/>
          </rPr>
          <t></t>
        </r>
        <r>
          <rPr>
            <sz val="9"/>
            <color indexed="81"/>
            <rFont val="Tahoma"/>
            <family val="2"/>
          </rPr>
          <t xml:space="preserve">A customer asks for advice about which cookies to buy
</t>
        </r>
        <r>
          <rPr>
            <sz val="9"/>
            <color indexed="81"/>
            <rFont val="Wingdings"/>
            <charset val="2"/>
          </rPr>
          <t></t>
        </r>
        <r>
          <rPr>
            <sz val="9"/>
            <color indexed="81"/>
            <rFont val="Tahoma"/>
            <family val="2"/>
          </rPr>
          <t xml:space="preserve">A customer tells you that she used to sell cookies as a Girl Scout
</t>
        </r>
        <r>
          <rPr>
            <sz val="9"/>
            <color indexed="81"/>
            <rFont val="Wingdings"/>
            <charset val="2"/>
          </rPr>
          <t></t>
        </r>
        <r>
          <rPr>
            <sz val="9"/>
            <color indexed="81"/>
            <rFont val="Tahoma"/>
            <family val="2"/>
          </rPr>
          <t>A custoemr buys cookies, then says she wants to come back later to buy more</t>
        </r>
      </text>
    </comment>
    <comment ref="C573" authorId="0">
      <text>
        <r>
          <rPr>
            <b/>
            <sz val="9"/>
            <color indexed="81"/>
            <rFont val="Tahoma"/>
            <family val="2"/>
          </rPr>
          <t>Everybody who buys cookies is helping you and other girls have a great time in Girl Scouts!</t>
        </r>
        <r>
          <rPr>
            <sz val="9"/>
            <color indexed="81"/>
            <rFont val="Tahoma"/>
            <family val="2"/>
          </rPr>
          <t xml:space="preserve"> Say thanks by asking a gronw-up help you send an e-mail to customers or make thank-you notes to give out with the cookies.</t>
        </r>
      </text>
    </comment>
    <comment ref="C578" authorId="0">
      <text>
        <r>
          <rPr>
            <b/>
            <sz val="9"/>
            <color indexed="81"/>
            <rFont val="Tahoma"/>
            <family val="2"/>
          </rPr>
          <t>What does it mean to "give back"?</t>
        </r>
        <r>
          <rPr>
            <sz val="9"/>
            <color indexed="81"/>
            <rFont val="Tahoma"/>
            <family val="2"/>
          </rPr>
          <t xml:space="preserve"> Giving back is a way of helping people or supporting causes that you care about. Maybe you want to make sure people have enough to eat, ro that pets can find loving homes. Find a business that donates money to help others, perhaps by giving money to schools or hospitals. See if they can use help from you! It doesn't have to be money-they might be able to use your time or ideas.</t>
        </r>
      </text>
    </comment>
    <comment ref="C580" authorId="0">
      <text>
        <r>
          <rPr>
            <b/>
            <sz val="9"/>
            <color indexed="81"/>
            <rFont val="Tahoma"/>
            <family val="2"/>
          </rPr>
          <t>With your Brownie friends, talk about how you'd like to help others through your cookie business.</t>
        </r>
        <r>
          <rPr>
            <sz val="9"/>
            <color indexed="81"/>
            <rFont val="Tahoma"/>
            <family val="2"/>
          </rPr>
          <t xml:space="preserve"> You could help others with some of the money you earn or with the cookeis themselves. If you want to help with money, set a goal for the number of boxes you'll have to sell. If you want to help wtih cookies, think about people who would love to have cookies, sch as soldiers, people in senior citizen homes, or people who can't afford cookies.</t>
        </r>
      </text>
    </comment>
    <comment ref="C582" authorId="0">
      <text>
        <r>
          <rPr>
            <b/>
            <sz val="9"/>
            <color indexed="81"/>
            <rFont val="Tahoma"/>
            <family val="2"/>
          </rPr>
          <t>As you sell cookies, ask customers about how they think your community could be improved.</t>
        </r>
        <r>
          <rPr>
            <sz val="9"/>
            <color indexed="81"/>
            <rFont val="Tahoma"/>
            <family val="2"/>
          </rPr>
          <t xml:space="preserve"> People might tell yout hat there aren't enough trash cans in the park or that a sidewalk should be built near the school. Write down what they say, then look through your notes to find ideas for Take Action projects. You could also tell your cookie customers about a few projects you're thinking of oding, and ask them which one they would choose.</t>
        </r>
      </text>
    </comment>
    <comment ref="C584" authorId="0">
      <text>
        <r>
          <rPr>
            <b/>
            <sz val="9"/>
            <color indexed="81"/>
            <rFont val="Tahoma"/>
            <family val="2"/>
          </rPr>
          <t>If you want to help others with your cookie money, create a budget for a Take Action project or use your money to help your community.</t>
        </r>
        <r>
          <rPr>
            <sz val="9"/>
            <color indexed="81"/>
            <rFont val="Tahoma"/>
            <family val="2"/>
          </rPr>
          <t xml:space="preserve"> If you want to help with cookies, make a plan for how to do that. For example, you could offer your customers a chance to buy cookies for people who would enjoy them, then donate the cookies in person or write cards to send with the cookies.</t>
        </r>
      </text>
    </comment>
    <comment ref="C586" authorId="0">
      <text>
        <r>
          <rPr>
            <b/>
            <sz val="9"/>
            <color indexed="81"/>
            <rFont val="Tahoma"/>
            <family val="2"/>
          </rPr>
          <t>Write your cookie customers after the sale to let them know how they've helped make the world a better place by buying Girl Scout Cookies!</t>
        </r>
      </text>
    </comment>
  </commentList>
</comments>
</file>

<file path=xl/comments2.xml><?xml version="1.0" encoding="utf-8"?>
<comments xmlns="http://schemas.openxmlformats.org/spreadsheetml/2006/main">
  <authors>
    <author>Audra Edmunds</author>
    <author>Audra</author>
  </authors>
  <commentList>
    <comment ref="C8" authorId="0">
      <text>
        <r>
          <rPr>
            <sz val="9"/>
            <color indexed="81"/>
            <rFont val="Tahoma"/>
            <family val="2"/>
          </rPr>
          <t>their special qualities and talents</t>
        </r>
      </text>
    </comment>
    <comment ref="C9" authorId="0">
      <text>
        <r>
          <rPr>
            <sz val="9"/>
            <color indexed="81"/>
            <rFont val="Tahoma"/>
            <family val="2"/>
          </rPr>
          <t>the values of the Girl Scout Law</t>
        </r>
      </text>
    </comment>
    <comment ref="C10" authorId="0">
      <text>
        <r>
          <rPr>
            <sz val="9"/>
            <color indexed="81"/>
            <rFont val="Tahoma"/>
            <family val="2"/>
          </rPr>
          <t>their special qualities and values of their families</t>
        </r>
      </text>
    </comment>
    <comment ref="C14" authorId="0">
      <text>
        <r>
          <rPr>
            <sz val="9"/>
            <color indexed="81"/>
            <rFont val="Tahoma"/>
            <family val="2"/>
          </rPr>
          <t>with their families on a healthy-living activity</t>
        </r>
      </text>
    </comment>
    <comment ref="C15" authorId="0">
      <text>
        <r>
          <rPr>
            <sz val="9"/>
            <color indexed="81"/>
            <rFont val="Tahoma"/>
            <family val="2"/>
          </rPr>
          <t>with their communities to increase healthy-living opportunities</t>
        </r>
      </text>
    </comment>
    <comment ref="C18" authorId="0">
      <text>
        <r>
          <rPr>
            <sz val="9"/>
            <color indexed="81"/>
            <rFont val="Tahoma"/>
            <family val="2"/>
          </rPr>
          <t>identify a community place where they can Take Action</t>
        </r>
      </text>
    </comment>
    <comment ref="C20" authorId="0">
      <text>
        <r>
          <rPr>
            <sz val="9"/>
            <color indexed="81"/>
            <rFont val="Tahoma"/>
            <family val="2"/>
          </rPr>
          <t>improve their world by carrying out their Take Action Project</t>
        </r>
      </text>
    </comment>
    <comment ref="C23" authorId="0">
      <text>
        <r>
          <rPr>
            <sz val="9"/>
            <color indexed="81"/>
            <rFont val="Tahoma"/>
            <family val="2"/>
          </rPr>
          <t>This is the master lock that needs all three of their keys in order to open. Through this award, the Brownies come to see that, together, their three keys - Discover, Connect, and Take Action - unlock the meaning of leadership.</t>
        </r>
      </text>
    </comment>
    <comment ref="C28" authorId="0">
      <text>
        <r>
          <rPr>
            <sz val="9"/>
            <color indexed="81"/>
            <rFont val="Tahoma"/>
            <family val="2"/>
          </rPr>
          <t>This first award encourages girls to become aware of the many ways they use and enjoy water. As they begin to understand the science of water and its importance in the world, they will also make a personal commitment to protect it.</t>
        </r>
      </text>
    </comment>
    <comment ref="C29" authorId="0">
      <text>
        <r>
          <rPr>
            <sz val="9"/>
            <color indexed="81"/>
            <rFont val="Tahoma"/>
            <family val="2"/>
          </rPr>
          <t>Show two things they know and love about water</t>
        </r>
      </text>
    </comment>
    <comment ref="C30" authorId="0">
      <text>
        <r>
          <rPr>
            <sz val="9"/>
            <color indexed="81"/>
            <rFont val="Tahoma"/>
            <family val="2"/>
          </rPr>
          <t>Make and carry out one personal promise that protects water.</t>
        </r>
      </text>
    </comment>
    <comment ref="C33" authorId="0">
      <text>
        <r>
          <rPr>
            <sz val="9"/>
            <color indexed="81"/>
            <rFont val="Tahoma"/>
            <family val="2"/>
          </rPr>
          <t>The second award is earned when the Brownies team up and speak up as advocates to protect water or keep it clean in their community. By making an effort that moves beyond themselves, the girls begin to realize the impact that group efforts can produce.</t>
        </r>
      </text>
    </comment>
    <comment ref="C36" authorId="0">
      <text>
        <r>
          <rPr>
            <sz val="9"/>
            <color indexed="81"/>
            <rFont val="Tahoma"/>
            <family val="2"/>
          </rPr>
          <t>Girls earn the third award as they create an even bigger ripple by sharing their efforts for water with others, educating and inspiring them to join in, and asking them to commit to a water promise.</t>
        </r>
      </text>
    </comment>
    <comment ref="C39" authorId="0">
      <text>
        <r>
          <rPr>
            <sz val="9"/>
            <color indexed="81"/>
            <rFont val="Tahoma"/>
            <family val="2"/>
          </rPr>
          <t>Girls culminate their journey by earning the WOW! Award, a grand finale that symbolizes the powerful change they've brought to their community. The earn the award by showing proof of their SHARE Water efforts, and by describing how their efforts relate to the Gil Scout Law and how they have had an impact as leaders.</t>
        </r>
      </text>
    </comment>
    <comment ref="C45" authorId="1">
      <text>
        <r>
          <rPr>
            <b/>
            <sz val="9"/>
            <color indexed="81"/>
            <rFont val="Tahoma"/>
            <family val="2"/>
          </rPr>
          <t>What it means for Brownies:</t>
        </r>
        <r>
          <rPr>
            <sz val="9"/>
            <color indexed="81"/>
            <rFont val="Tahoma"/>
            <family val="2"/>
          </rPr>
          <t xml:space="preserve"> They see that stories hold clues for how to better the world.
</t>
        </r>
        <r>
          <rPr>
            <b/>
            <sz val="9"/>
            <color indexed="81"/>
            <rFont val="Tahoma"/>
            <family val="2"/>
          </rPr>
          <t>How Brownies earn it:</t>
        </r>
        <r>
          <rPr>
            <sz val="9"/>
            <color indexed="81"/>
            <rFont val="Tahoma"/>
            <family val="2"/>
          </rPr>
          <t xml:space="preserve"> By finding a clue in a story that represents a change they can make in their world.</t>
        </r>
      </text>
    </comment>
    <comment ref="C48" authorId="1">
      <text>
        <r>
          <rPr>
            <b/>
            <sz val="9"/>
            <color indexed="81"/>
            <rFont val="Tahoma"/>
            <family val="2"/>
          </rPr>
          <t xml:space="preserve">What it means for Brownies: </t>
        </r>
        <r>
          <rPr>
            <sz val="9"/>
            <color indexed="81"/>
            <rFont val="Tahoma"/>
            <family val="2"/>
          </rPr>
          <t xml:space="preserve">They realize they have the power to change things for the better.
</t>
        </r>
        <r>
          <rPr>
            <b/>
            <sz val="9"/>
            <color indexed="81"/>
            <rFont val="Tahoma"/>
            <family val="2"/>
          </rPr>
          <t>How Brownies earn it:</t>
        </r>
        <r>
          <rPr>
            <sz val="9"/>
            <color indexed="81"/>
            <rFont val="Tahoma"/>
            <family val="2"/>
          </rPr>
          <t xml:space="preserve"> They act on a clue to change things for the better for girls in their world.</t>
        </r>
      </text>
    </comment>
    <comment ref="C51" authorId="1">
      <text>
        <r>
          <rPr>
            <b/>
            <sz val="9"/>
            <color indexed="81"/>
            <rFont val="Tahoma"/>
            <family val="2"/>
          </rPr>
          <t xml:space="preserve">What it means for Brownies: </t>
        </r>
        <r>
          <rPr>
            <sz val="9"/>
            <color indexed="81"/>
            <rFont val="Tahoma"/>
            <family val="2"/>
          </rPr>
          <t xml:space="preserve">They have the confidence and knowledge to educate and inspire others.
</t>
        </r>
        <r>
          <rPr>
            <b/>
            <sz val="9"/>
            <color indexed="81"/>
            <rFont val="Tahoma"/>
            <family val="2"/>
          </rPr>
          <t>How Brownies earn it:</t>
        </r>
        <r>
          <rPr>
            <sz val="9"/>
            <color indexed="81"/>
            <rFont val="Tahoma"/>
            <family val="2"/>
          </rPr>
          <t xml:space="preserve"> They teach others about the change they created in their community and inspire their audience to support the change, too.</t>
        </r>
      </text>
    </comment>
    <comment ref="C54" authorId="1">
      <text>
        <r>
          <rPr>
            <b/>
            <sz val="9"/>
            <color indexed="81"/>
            <rFont val="Tahoma"/>
            <family val="2"/>
          </rPr>
          <t>What it means for Brownies:</t>
        </r>
        <r>
          <rPr>
            <sz val="9"/>
            <color indexed="81"/>
            <rFont val="Tahoma"/>
            <family val="2"/>
          </rPr>
          <t xml:space="preserve"> They understand that they belong to a large and far-reaching world of girls.
</t>
        </r>
        <r>
          <rPr>
            <b/>
            <sz val="9"/>
            <color indexed="81"/>
            <rFont val="Tahoma"/>
            <family val="2"/>
          </rPr>
          <t>How Brownies earn it:</t>
        </r>
        <r>
          <rPr>
            <sz val="9"/>
            <color indexed="81"/>
            <rFont val="Tahoma"/>
            <family val="2"/>
          </rPr>
          <t xml:space="preserve"> They use creative expression (of their choice) to show what it means to them to be part of a larger world of girls.</t>
        </r>
      </text>
    </comment>
  </commentList>
</comments>
</file>

<file path=xl/comments3.xml><?xml version="1.0" encoding="utf-8"?>
<comments xmlns="http://schemas.openxmlformats.org/spreadsheetml/2006/main">
  <authors>
    <author>Audra</author>
  </authors>
  <commentList>
    <comment ref="C7" authorId="0">
      <text/>
    </comment>
    <comment ref="C8" authorId="0">
      <text/>
    </comment>
    <comment ref="C9" authorId="0">
      <text/>
    </comment>
    <comment ref="C10" authorId="0">
      <text/>
    </comment>
    <comment ref="C11" authorId="0">
      <text/>
    </comment>
    <comment ref="C12" authorId="0">
      <text/>
    </comment>
    <comment ref="C13" authorId="0">
      <text/>
    </comment>
    <comment ref="C14" authorId="0">
      <text/>
    </comment>
    <comment ref="C15" authorId="0">
      <text/>
    </comment>
    <comment ref="C16" authorId="0">
      <text/>
    </comment>
    <comment ref="C17" authorId="0">
      <text/>
    </comment>
    <comment ref="C18" authorId="0">
      <text/>
    </comment>
    <comment ref="C19" authorId="0">
      <text/>
    </comment>
    <comment ref="C20" authorId="0">
      <text/>
    </comment>
    <comment ref="C21" authorId="0">
      <text/>
    </comment>
    <comment ref="C22" authorId="0">
      <text/>
    </comment>
    <comment ref="C23" authorId="0">
      <text/>
    </comment>
    <comment ref="C24" authorId="0">
      <text/>
    </comment>
    <comment ref="C25" authorId="0">
      <text/>
    </comment>
    <comment ref="C26" authorId="0">
      <text/>
    </comment>
    <comment ref="C31" authorId="0">
      <text/>
    </comment>
    <comment ref="C32" authorId="0">
      <text/>
    </comment>
    <comment ref="C33" authorId="0">
      <text/>
    </comment>
    <comment ref="C34" authorId="0">
      <text/>
    </comment>
    <comment ref="C35" authorId="0">
      <text/>
    </comment>
    <comment ref="C36" authorId="0">
      <text/>
    </comment>
    <comment ref="C37" authorId="0">
      <text/>
    </comment>
    <comment ref="C38" authorId="0">
      <text/>
    </comment>
    <comment ref="C39" authorId="0">
      <text/>
    </comment>
    <comment ref="C40" authorId="0">
      <text/>
    </comment>
    <comment ref="C41" authorId="0">
      <text/>
    </comment>
    <comment ref="C42" authorId="0">
      <text/>
    </comment>
    <comment ref="C43" authorId="0">
      <text/>
    </comment>
    <comment ref="C44" authorId="0">
      <text/>
    </comment>
    <comment ref="C45" authorId="0">
      <text/>
    </comment>
    <comment ref="C46" authorId="0">
      <text/>
    </comment>
    <comment ref="C47" authorId="0">
      <text/>
    </comment>
    <comment ref="C48" authorId="0">
      <text/>
    </comment>
    <comment ref="C49" authorId="0">
      <text/>
    </comment>
    <comment ref="C50" authorId="0">
      <text/>
    </comment>
    <comment ref="C55" authorId="0">
      <text/>
    </comment>
    <comment ref="C56" authorId="0">
      <text/>
    </comment>
    <comment ref="C57" authorId="0">
      <text/>
    </comment>
    <comment ref="C58" authorId="0">
      <text/>
    </comment>
    <comment ref="C59" authorId="0">
      <text/>
    </comment>
    <comment ref="C60" authorId="0">
      <text/>
    </comment>
    <comment ref="C61" authorId="0">
      <text/>
    </comment>
    <comment ref="C62" authorId="0">
      <text/>
    </comment>
    <comment ref="C63" authorId="0">
      <text/>
    </comment>
    <comment ref="C64" authorId="0">
      <text/>
    </comment>
    <comment ref="C65" authorId="0">
      <text/>
    </comment>
    <comment ref="C66" authorId="0">
      <text/>
    </comment>
    <comment ref="C67" authorId="0">
      <text/>
    </comment>
    <comment ref="C68" authorId="0">
      <text/>
    </comment>
    <comment ref="C69" authorId="0">
      <text/>
    </comment>
    <comment ref="C70" authorId="0">
      <text/>
    </comment>
    <comment ref="C71" authorId="0">
      <text/>
    </comment>
    <comment ref="C72" authorId="0">
      <text/>
    </comment>
    <comment ref="C73" authorId="0">
      <text/>
    </comment>
    <comment ref="C74" authorId="0">
      <text/>
    </comment>
    <comment ref="C79" authorId="0">
      <text/>
    </comment>
    <comment ref="C80" authorId="0">
      <text/>
    </comment>
    <comment ref="C81" authorId="0">
      <text/>
    </comment>
    <comment ref="C82" authorId="0">
      <text/>
    </comment>
    <comment ref="C83" authorId="0">
      <text/>
    </comment>
    <comment ref="C84" authorId="0">
      <text/>
    </comment>
    <comment ref="C85" authorId="0">
      <text/>
    </comment>
    <comment ref="C86" authorId="0">
      <text/>
    </comment>
    <comment ref="C87" authorId="0">
      <text/>
    </comment>
    <comment ref="C88" authorId="0">
      <text/>
    </comment>
    <comment ref="C89" authorId="0">
      <text/>
    </comment>
    <comment ref="C90" authorId="0">
      <text/>
    </comment>
    <comment ref="C91" authorId="0">
      <text/>
    </comment>
    <comment ref="C92" authorId="0">
      <text/>
    </comment>
    <comment ref="C93" authorId="0">
      <text/>
    </comment>
    <comment ref="C94" authorId="0">
      <text/>
    </comment>
    <comment ref="C95" authorId="0">
      <text/>
    </comment>
    <comment ref="C96" authorId="0">
      <text/>
    </comment>
    <comment ref="C97" authorId="0">
      <text/>
    </comment>
    <comment ref="C98" authorId="0">
      <text/>
    </comment>
    <comment ref="C103" authorId="0">
      <text/>
    </comment>
    <comment ref="C104" authorId="0">
      <text/>
    </comment>
    <comment ref="C105" authorId="0">
      <text/>
    </comment>
    <comment ref="C106" authorId="0">
      <text/>
    </comment>
    <comment ref="C107" authorId="0">
      <text/>
    </comment>
    <comment ref="C108" authorId="0">
      <text/>
    </comment>
    <comment ref="C109" authorId="0">
      <text/>
    </comment>
    <comment ref="C110" authorId="0">
      <text/>
    </comment>
    <comment ref="C111" authorId="0">
      <text/>
    </comment>
    <comment ref="C112" authorId="0">
      <text/>
    </comment>
    <comment ref="C113" authorId="0">
      <text/>
    </comment>
    <comment ref="C114" authorId="0">
      <text/>
    </comment>
    <comment ref="C115" authorId="0">
      <text/>
    </comment>
    <comment ref="C116" authorId="0">
      <text/>
    </comment>
    <comment ref="C117" authorId="0">
      <text/>
    </comment>
    <comment ref="C118" authorId="0">
      <text/>
    </comment>
    <comment ref="C119" authorId="0">
      <text/>
    </comment>
    <comment ref="C120" authorId="0">
      <text/>
    </comment>
    <comment ref="C121" authorId="0">
      <text/>
    </comment>
    <comment ref="C122" authorId="0">
      <text/>
    </comment>
  </commentList>
</comments>
</file>

<file path=xl/comments4.xml><?xml version="1.0" encoding="utf-8"?>
<comments xmlns="http://schemas.openxmlformats.org/spreadsheetml/2006/main">
  <authors>
    <author>Audra</author>
  </authors>
  <commentList>
    <comment ref="C6" authorId="0">
      <text>
        <r>
          <rPr>
            <sz val="9"/>
            <color indexed="81"/>
            <rFont val="Tahoma"/>
            <family val="2"/>
          </rPr>
          <t>Share your talents and skills by teaching younger Girl Scouts something you have learned to do as a Brownie.
This list has a few ideas to get you started. You only have to do one of these-or something like it-to complete the step.</t>
        </r>
      </text>
    </comment>
    <comment ref="C7" authorId="0">
      <text>
        <r>
          <rPr>
            <b/>
            <sz val="9"/>
            <color indexed="81"/>
            <rFont val="Tahoma"/>
            <family val="2"/>
          </rPr>
          <t>Teach a group of Girl Scout Daisies</t>
        </r>
        <r>
          <rPr>
            <sz val="9"/>
            <color indexed="81"/>
            <rFont val="Tahoma"/>
            <family val="2"/>
          </rPr>
          <t xml:space="preserve"> a song, game, or craft that you enjoyed doing on your Brownie adventure.</t>
        </r>
      </text>
    </comment>
    <comment ref="C8" authorId="0">
      <text>
        <r>
          <rPr>
            <b/>
            <sz val="9"/>
            <color indexed="81"/>
            <rFont val="Tahoma"/>
            <family val="2"/>
          </rPr>
          <t>Talk to your Daisy sisters about the Journeys you did as a Brownie</t>
        </r>
        <r>
          <rPr>
            <sz val="9"/>
            <color indexed="81"/>
            <rFont val="Tahoma"/>
            <family val="2"/>
          </rPr>
          <t xml:space="preserve"> and how you made the world a better place. Maybe you can show photos that you took on a Journey or teach one of the skills you learned.</t>
        </r>
      </text>
    </comment>
    <comment ref="C9" authorId="0">
      <text>
        <r>
          <rPr>
            <b/>
            <sz val="9"/>
            <color indexed="81"/>
            <rFont val="Tahoma"/>
            <family val="2"/>
          </rPr>
          <t>Help the Daisies make small books</t>
        </r>
        <r>
          <rPr>
            <sz val="9"/>
            <color indexed="81"/>
            <rFont val="Tahoma"/>
            <family val="2"/>
          </rPr>
          <t xml:space="preserve"> by stapling blank pages between two pieces of construction paper. Pass the books around and write message to the Daisies, telling them what makes them special, why you're glad they're your sister Girl Scouts, and what they can look forward to as Brownies. Inspire your Daisy sisters to climb the ladder of leadership!</t>
        </r>
      </text>
    </comment>
    <comment ref="C11" authorId="0">
      <text>
        <r>
          <rPr>
            <sz val="9"/>
            <color indexed="81"/>
            <rFont val="Tahoma"/>
            <family val="2"/>
          </rPr>
          <t>As a Junior, you'll find new stars to guide you and become a star yourself! The best way to find out what it really means to be a Girl Scout Junior is to talk to girls who are already Juniors.
This list has a few ideas to get you started. You only have to do one of these-or something like it-to complete the step.</t>
        </r>
      </text>
    </comment>
    <comment ref="C12" authorId="0">
      <text>
        <r>
          <rPr>
            <b/>
            <sz val="9"/>
            <color indexed="81"/>
            <rFont val="Tahoma"/>
            <family val="2"/>
          </rPr>
          <t xml:space="preserve">Ask your Junior friends what Journeys they did. </t>
        </r>
        <r>
          <rPr>
            <sz val="9"/>
            <color indexed="81"/>
            <rFont val="Tahoma"/>
            <family val="2"/>
          </rPr>
          <t>Maybe they can tach you something they learned on thier Journeys. If any of the girls were also Girl Scout Brownies, ask them how being a Junior was different from being a Brownie.</t>
        </r>
      </text>
    </comment>
    <comment ref="C13" authorId="0">
      <text>
        <r>
          <rPr>
            <b/>
            <sz val="9"/>
            <color indexed="81"/>
            <rFont val="Tahoma"/>
            <family val="2"/>
          </rPr>
          <t>Talk to a Girl Scout Junior who earned her Girl Scout Bronze Award.</t>
        </r>
        <r>
          <rPr>
            <sz val="9"/>
            <color indexed="81"/>
            <rFont val="Tahoma"/>
            <family val="2"/>
          </rPr>
          <t xml:space="preserve"> How did she choose her project? Who was on her team? What did she learn? Ask what advice she would give to someone who wants to earn her Bronze Award.</t>
        </r>
      </text>
    </comment>
    <comment ref="C14" authorId="0">
      <text>
        <r>
          <rPr>
            <b/>
            <sz val="9"/>
            <color indexed="81"/>
            <rFont val="Tahoma"/>
            <family val="2"/>
          </rPr>
          <t>Go to a meeting of Girl Scout Juniors.</t>
        </r>
        <r>
          <rPr>
            <sz val="9"/>
            <color indexed="81"/>
            <rFont val="Tahoma"/>
            <family val="2"/>
          </rPr>
          <t xml:space="preserve"> Talk to them about their favorite memories of being a Junior and what fun activities you shouldn't miss.</t>
        </r>
      </text>
    </comment>
    <comment ref="C16" authorId="0">
      <text>
        <r>
          <rPr>
            <sz val="9"/>
            <color indexed="81"/>
            <rFont val="Tahoma"/>
            <family val="2"/>
          </rPr>
          <t>Congratulations! You've earned your Bridge to Girl Scout Junior Award! Celebrate with a favorite ceremony you learned on your Brownie journey—or make up a new one. Then add your Bridging patch to your Junior sash or vest. Some girls receive their Brownie wings at this ceremony, too.</t>
        </r>
      </text>
    </comment>
  </commentList>
</comments>
</file>

<file path=xl/comments5.xml><?xml version="1.0" encoding="utf-8"?>
<comments xmlns="http://schemas.openxmlformats.org/spreadsheetml/2006/main">
  <authors>
    <author>Audra</author>
  </authors>
  <commentList>
    <comment ref="C24" authorId="0">
      <text>
        <r>
          <rPr>
            <sz val="9"/>
            <color indexed="81"/>
            <rFont val="Tahoma"/>
            <family val="2"/>
          </rPr>
          <t>Find a story, song, or poem from your faith with the same ideas. Talk with your family or friends about what the Law and the story, song, or poem have in common.</t>
        </r>
      </text>
    </comment>
    <comment ref="C25" authorId="0">
      <text>
        <r>
          <rPr>
            <sz val="9"/>
            <color indexed="81"/>
            <rFont val="Tahoma"/>
            <family val="2"/>
          </rPr>
          <t>Find a woman in your own or another faith community. Ask her how she tries to use that line of the Law in her life.</t>
        </r>
      </text>
    </comment>
    <comment ref="C26" authorId="0">
      <text>
        <r>
          <rPr>
            <sz val="9"/>
            <color indexed="81"/>
            <rFont val="Tahoma"/>
            <family val="2"/>
          </rPr>
          <t>by women that fit with that line of the Girl Scout Law. Put them where you can see them every day!</t>
        </r>
      </text>
    </comment>
    <comment ref="C27" authorId="0">
      <text>
        <r>
          <rPr>
            <sz val="9"/>
            <color indexed="81"/>
            <rFont val="Tahoma"/>
            <family val="2"/>
          </rPr>
          <t>of what you've learned. It might be a drawing, painting, or poster. You could also make up a story or a skit.</t>
        </r>
      </text>
    </comment>
    <comment ref="C28" authorId="0">
      <text>
        <r>
          <rPr>
            <sz val="9"/>
            <color indexed="81"/>
            <rFont val="Tahoma"/>
            <family val="2"/>
          </rPr>
          <t>Talk with your friends, family, or a group in your faith community about what you've learned about your faith and Girl Scouting. Ask them to help you live the Law and your faith. Maybe you can show them what you just made or perform your skit!</t>
        </r>
      </text>
    </comment>
    <comment ref="C31" authorId="0">
      <text>
        <r>
          <rPr>
            <sz val="9"/>
            <color indexed="81"/>
            <rFont val="Tahoma"/>
            <family val="2"/>
          </rPr>
          <t>Find a story, song, or poem from your faith with the same ideas. Talk with your family or friends about what the Law and the story, song, or poem have in common.</t>
        </r>
      </text>
    </comment>
    <comment ref="C32" authorId="0">
      <text>
        <r>
          <rPr>
            <sz val="9"/>
            <color indexed="81"/>
            <rFont val="Tahoma"/>
            <family val="2"/>
          </rPr>
          <t>Find a woman in your own or another faith community. Ask her how she tries to use that line of the Law in her life.</t>
        </r>
      </text>
    </comment>
    <comment ref="C33" authorId="0">
      <text>
        <r>
          <rPr>
            <sz val="9"/>
            <color indexed="81"/>
            <rFont val="Tahoma"/>
            <family val="2"/>
          </rPr>
          <t>by women that fit with that line of the Girl Scout Law. Put them where you can see them every day!</t>
        </r>
      </text>
    </comment>
    <comment ref="C34" authorId="0">
      <text>
        <r>
          <rPr>
            <sz val="9"/>
            <color indexed="81"/>
            <rFont val="Tahoma"/>
            <family val="2"/>
          </rPr>
          <t>of what you've learned. It might be a drawing, painting, or poster. You could also make up a story or a skit.</t>
        </r>
      </text>
    </comment>
    <comment ref="C35" authorId="0">
      <text>
        <r>
          <rPr>
            <sz val="9"/>
            <color indexed="81"/>
            <rFont val="Tahoma"/>
            <family val="2"/>
          </rPr>
          <t>Talk with your friends, family, or a group in your faith community about what you've learned about your faith and Girl Scouting. Ask them to help you live the Law and your faith. Maybe you can show them what you just made or perform your skit!</t>
        </r>
      </text>
    </comment>
    <comment ref="C40" authorId="0">
      <text>
        <r>
          <rPr>
            <sz val="9"/>
            <color indexed="81"/>
            <rFont val="Tahoma"/>
            <family val="2"/>
          </rPr>
          <t>If you complete all three Brownie Journeys, you'll earn this very special award.</t>
        </r>
      </text>
    </comment>
    <comment ref="C42" authorId="0">
      <text>
        <r>
          <rPr>
            <b/>
            <sz val="9"/>
            <color indexed="81"/>
            <rFont val="Tahoma"/>
            <family val="2"/>
          </rPr>
          <t xml:space="preserve">Talk to a teacher, parent, or another adult about how to stay safe at school. </t>
        </r>
        <r>
          <rPr>
            <sz val="9"/>
            <color indexed="81"/>
            <rFont val="Tahoma"/>
            <family val="2"/>
          </rPr>
          <t>Make a list of the three most important rules for playground safety or safety on the school bus.</t>
        </r>
      </text>
    </comment>
    <comment ref="C43" authorId="0">
      <text>
        <r>
          <rPr>
            <b/>
            <sz val="9"/>
            <color indexed="81"/>
            <rFont val="Tahoma"/>
            <family val="2"/>
          </rPr>
          <t>Get a map of your neighborhood or town</t>
        </r>
        <r>
          <rPr>
            <sz val="9"/>
            <color indexed="81"/>
            <rFont val="Tahoma"/>
            <family val="2"/>
          </rPr>
          <t xml:space="preserve"> and mark where the police station, fire station, and other important points are located.</t>
        </r>
      </text>
    </comment>
    <comment ref="C44" authorId="0">
      <text>
        <r>
          <rPr>
            <b/>
            <sz val="9"/>
            <color indexed="81"/>
            <rFont val="Tahoma"/>
            <family val="2"/>
          </rPr>
          <t>Find out how a smoke alarm works.</t>
        </r>
        <r>
          <rPr>
            <sz val="9"/>
            <color indexed="81"/>
            <rFont val="Tahoma"/>
            <family val="2"/>
          </rPr>
          <t xml:space="preserve"> Test the one at your home so you know what it sounds like and to make sure it's working.</t>
        </r>
      </text>
    </comment>
    <comment ref="C45" authorId="0">
      <text>
        <r>
          <rPr>
            <b/>
            <sz val="9"/>
            <color indexed="81"/>
            <rFont val="Tahoma"/>
            <family val="2"/>
          </rPr>
          <t>Choose an upcoming trip you plan to take-</t>
        </r>
        <r>
          <rPr>
            <sz val="9"/>
            <color indexed="81"/>
            <rFont val="Tahoma"/>
            <family val="2"/>
          </rPr>
          <t>to a carnival, amusement park, the mall, or even just the grocery store-and make a safety plan with an adult. Find out what to do if a stranger approaches you in a public place.</t>
        </r>
      </text>
    </comment>
    <comment ref="C46" authorId="0">
      <text>
        <r>
          <rPr>
            <b/>
            <sz val="9"/>
            <color indexed="81"/>
            <rFont val="Tahoma"/>
            <family val="2"/>
          </rPr>
          <t>Find out what natural disasters are most common in your area</t>
        </r>
        <r>
          <rPr>
            <sz val="9"/>
            <color indexed="81"/>
            <rFont val="Tahoma"/>
            <family val="2"/>
          </rPr>
          <t xml:space="preserve"> (earthquakes, blizzards, hurricanes, tornados, floods) and discuss with your family or another adult what to do when they happen.</t>
        </r>
      </text>
    </comment>
    <comment ref="C49" authorId="0">
      <text>
        <r>
          <rPr>
            <sz val="9"/>
            <color indexed="81"/>
            <rFont val="Tahoma"/>
            <family val="2"/>
          </rPr>
          <t>American Girl Scouts who live overseas can earn this award by doing activities that encourage international friendships with girls in their host country.</t>
        </r>
      </text>
    </comment>
  </commentList>
</comments>
</file>

<file path=xl/sharedStrings.xml><?xml version="1.0" encoding="utf-8"?>
<sst xmlns="http://schemas.openxmlformats.org/spreadsheetml/2006/main" count="1852" uniqueCount="746">
  <si>
    <t>First, please enter your Service Unit in the box:</t>
  </si>
  <si>
    <t>Next, please enter your Troop number in this box:</t>
  </si>
  <si>
    <t>How to enter Brownie Names in the spreadsheet:</t>
  </si>
  <si>
    <t>The Parent Contact Info page:</t>
  </si>
  <si>
    <t>The Parent Contact Info page is simply there to give you a place to collect parent info for your scouts.  Use it or not.  It will have no effect on the rest of the sheet.  This is just there as a tool for you.</t>
  </si>
  <si>
    <t>The Attendance page:</t>
  </si>
  <si>
    <t>The Summary page:</t>
  </si>
  <si>
    <r>
      <t xml:space="preserve">The summary page is for keeping track, at a glance, of where you are patches-wise.  You can quickly see, at a glance, what you have already awarded to the girls, and what you still owe them.  </t>
    </r>
    <r>
      <rPr>
        <sz val="10"/>
        <rFont val="Arial"/>
        <family val="2"/>
      </rPr>
      <t>A</t>
    </r>
    <r>
      <rPr>
        <sz val="10"/>
        <rFont val="Arial"/>
        <family val="2"/>
      </rPr>
      <t xml:space="preserve">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an </t>
    </r>
    <r>
      <rPr>
        <b/>
        <sz val="10"/>
        <rFont val="Arial"/>
        <family val="2"/>
      </rPr>
      <t>A</t>
    </r>
    <r>
      <rPr>
        <sz val="10"/>
        <rFont val="Arial"/>
        <family val="2"/>
      </rPr>
      <t xml:space="preserve"> beside that award for that girl (and the highlight goes away).</t>
    </r>
  </si>
  <si>
    <t>The Order page:</t>
  </si>
  <si>
    <t>What's the purpose of the individual Brownie pages?</t>
  </si>
  <si>
    <t>You will never enter any information on the individual Brownie pages.  Those pages are for you to occasionally print out and hand to the parents.  You can use them to let a parent know what their daughter has and has not completed.  You can also use that page to make homework assignments for the girls.</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</si>
  <si>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</si>
  <si>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</si>
  <si>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</si>
  <si>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</si>
  <si>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What's the password?</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</si>
  <si>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brownie</t>
    </r>
  </si>
  <si>
    <t>What about sharing and editing this sheet?</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</si>
  <si>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</si>
  <si>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</si>
  <si>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</si>
  <si>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How can you contact me?</t>
  </si>
  <si>
    <t>aedmunds@bellsouth.net</t>
  </si>
  <si>
    <t>Version History</t>
  </si>
  <si>
    <t>BrownieTrax 1.0</t>
  </si>
  <si>
    <t>- Initial release of the software package.</t>
  </si>
  <si>
    <t>BrownieTrax 1.1</t>
  </si>
  <si>
    <t>- Fixed minor glitches and added Journey Awards</t>
  </si>
  <si>
    <t>- Widespread Commercial release of software</t>
  </si>
  <si>
    <t>You will never enter any information on the Order page.  It is a completely automated page that gleens information from the Summary page.  When it is time for you to order, simply go to the Order page for that information.  Every time a girl earns a patch, the numbers on this page increase.  When you award the patch to the girl (and place the A's on the Summary page), the numbers decrease.</t>
  </si>
  <si>
    <t>BrownieTrax 1.2</t>
  </si>
  <si>
    <t xml:space="preserve">Date of Birth: </t>
  </si>
  <si>
    <t xml:space="preserve">     EMERGENCY CONTACT</t>
  </si>
  <si>
    <t>Primary Adult</t>
  </si>
  <si>
    <t>Second Adult</t>
  </si>
  <si>
    <t xml:space="preserve">Name: </t>
  </si>
  <si>
    <t xml:space="preserve">Relationship: </t>
  </si>
  <si>
    <t>Relationship:</t>
  </si>
  <si>
    <t xml:space="preserve">Address: </t>
  </si>
  <si>
    <t xml:space="preserve">City, State  ZIP: </t>
  </si>
  <si>
    <t xml:space="preserve">Home Phone: </t>
  </si>
  <si>
    <t xml:space="preserve">Work Phone: </t>
  </si>
  <si>
    <t xml:space="preserve">Cell Phone: </t>
  </si>
  <si>
    <t xml:space="preserve">Home e-mail: </t>
  </si>
  <si>
    <t xml:space="preserve">Work e-mail: </t>
  </si>
  <si>
    <t>Service Unit</t>
  </si>
  <si>
    <t>Leader 1</t>
  </si>
  <si>
    <t>Leader 2</t>
  </si>
  <si>
    <t>Leader 3</t>
  </si>
  <si>
    <t>Leader 4</t>
  </si>
  <si>
    <t>Leader 5</t>
  </si>
  <si>
    <t>Leader 6</t>
  </si>
  <si>
    <t>Leader 7</t>
  </si>
  <si>
    <t>Troop</t>
  </si>
  <si>
    <t>Registration Papers</t>
  </si>
  <si>
    <t>Health History</t>
  </si>
  <si>
    <t>Status: (P)artial or (C)omplete</t>
  </si>
  <si>
    <t>Attendance</t>
  </si>
  <si>
    <t>Date</t>
  </si>
  <si>
    <t>Event Attended (Meeting, Field Trip, Day Camp, etc)</t>
  </si>
  <si>
    <r>
      <t xml:space="preserve">   Enter </t>
    </r>
    <r>
      <rPr>
        <b/>
        <sz val="10"/>
        <rFont val="Arial"/>
        <family val="2"/>
      </rPr>
      <t>A</t>
    </r>
    <r>
      <rPr>
        <sz val="10"/>
        <rFont val="Arial"/>
        <family val="2"/>
      </rPr>
      <t xml:space="preserve"> for credit</t>
    </r>
  </si>
  <si>
    <t>Senses</t>
  </si>
  <si>
    <t>It's Your World -- Change It!</t>
  </si>
  <si>
    <t>Brownie Quest</t>
  </si>
  <si>
    <t>as a Brownie Team</t>
  </si>
  <si>
    <t>plan to Take Action</t>
  </si>
  <si>
    <t>The Brownie Quest Award</t>
  </si>
  <si>
    <t>The Discover Key</t>
  </si>
  <si>
    <t>The Connection Key</t>
  </si>
  <si>
    <t>The Take Action Key</t>
  </si>
  <si>
    <t>Qualities and talents</t>
  </si>
  <si>
    <t>Girl Scout Law</t>
  </si>
  <si>
    <t>Qualities and values</t>
  </si>
  <si>
    <t>Healthy-living activity</t>
  </si>
  <si>
    <t>Healthy-living opportunities</t>
  </si>
  <si>
    <t>Take Action</t>
  </si>
  <si>
    <t>Take Action Project</t>
  </si>
  <si>
    <t>Master Lock</t>
  </si>
  <si>
    <t>Investiture</t>
  </si>
  <si>
    <t>&lt;List Patch Here&gt;</t>
  </si>
  <si>
    <t>Safety Award</t>
  </si>
  <si>
    <t>Summary
Page</t>
  </si>
  <si>
    <t>Earned</t>
  </si>
  <si>
    <t>Journey Awards</t>
  </si>
  <si>
    <t>Council's Own</t>
  </si>
  <si>
    <t>Thinking Day</t>
  </si>
  <si>
    <t>Patches</t>
  </si>
  <si>
    <t>Quantity</t>
  </si>
  <si>
    <t xml:space="preserve">(P)artial or (C)ompleted:  </t>
  </si>
  <si>
    <t>Key</t>
  </si>
  <si>
    <r>
      <t>C</t>
    </r>
    <r>
      <rPr>
        <sz val="10"/>
        <rFont val="Arial"/>
        <family val="2"/>
      </rPr>
      <t xml:space="preserve"> = Completed Award</t>
    </r>
  </si>
  <si>
    <r>
      <t>P</t>
    </r>
    <r>
      <rPr>
        <sz val="10"/>
        <rFont val="Arial"/>
        <family val="2"/>
      </rPr>
      <t xml:space="preserve"> = Partially Completed Award</t>
    </r>
  </si>
  <si>
    <r>
      <t>A</t>
    </r>
    <r>
      <rPr>
        <sz val="10"/>
        <rFont val="Arial"/>
        <family val="2"/>
      </rPr>
      <t xml:space="preserve"> = Individual Requirement Achieved</t>
    </r>
  </si>
  <si>
    <t>Page 2</t>
  </si>
  <si>
    <t>Page 1</t>
  </si>
  <si>
    <r>
      <t xml:space="preserve">   Enter </t>
    </r>
    <r>
      <rPr>
        <b/>
        <sz val="10"/>
        <rFont val="Arial"/>
        <family val="2"/>
      </rPr>
      <t>A</t>
    </r>
    <r>
      <rPr>
        <sz val="10"/>
        <rFont val="Arial"/>
        <family val="2"/>
      </rPr>
      <t xml:space="preserve"> to indicate Attendance at the Event.</t>
    </r>
  </si>
  <si>
    <t>The Registration page:</t>
  </si>
  <si>
    <t>Immediately after you download:</t>
  </si>
  <si>
    <t>You must save your spreadsheet to your hard drive.  If you don't, it won't let you propogate the names throughout the spreadsheet, and it will act as though the spreadsheet is read-only.</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</si>
  <si>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t>
  </si>
  <si>
    <t>The Attendance page is used to help you keep track of who was present at various events, such as Meetings, Campouts, etc.</t>
  </si>
  <si>
    <t>Enter amount
   received</t>
  </si>
  <si>
    <t>The Dues page:</t>
  </si>
  <si>
    <t>Enter dues as you receive them.  The sheet is set up for you to record money.  Simply type in what they were able to contribute.</t>
  </si>
  <si>
    <r>
      <t xml:space="preserve">To enter credit on the Achievement page, enter an </t>
    </r>
    <r>
      <rPr>
        <b/>
        <sz val="10"/>
        <rFont val="Arial"/>
        <family val="2"/>
      </rPr>
      <t>A</t>
    </r>
    <r>
      <rPr>
        <sz val="10"/>
        <rFont val="Arial"/>
        <family val="2"/>
      </rPr>
      <t xml:space="preserve"> as a Daisy completes each requirement</t>
    </r>
    <r>
      <rPr>
        <sz val="10"/>
        <rFont val="Arial"/>
        <family val="2"/>
      </rPr>
      <t xml:space="preserve">.  Make sure you enter an </t>
    </r>
    <r>
      <rPr>
        <b/>
        <sz val="10"/>
        <rFont val="Arial"/>
        <family val="2"/>
      </rPr>
      <t>A</t>
    </r>
    <r>
      <rPr>
        <sz val="10"/>
        <rFont val="Arial"/>
        <family val="2"/>
      </rPr>
      <t>.  If you enter anything else, it won't register.  The spreadsheet is only set up to count A's.</t>
    </r>
  </si>
  <si>
    <t>Cookies</t>
  </si>
  <si>
    <t>Fall Sales</t>
  </si>
  <si>
    <t>Age-Level Awards</t>
  </si>
  <si>
    <t>Age-Level Patches</t>
  </si>
  <si>
    <t xml:space="preserve"> Awarded</t>
  </si>
  <si>
    <t xml:space="preserve">     The Girl Scout Trax Website:  </t>
  </si>
  <si>
    <t>http://trax.boy-scouts.net/gstrax.htm</t>
  </si>
  <si>
    <t>-added dues page, fixed minor issues and reworked a few pages</t>
  </si>
  <si>
    <t>BrownieTrax 1.3</t>
  </si>
  <si>
    <t>- Modified formulas to make spreadsheet work on both Microsoft Excel and OpenOffice Calc.</t>
  </si>
  <si>
    <t>Girl Scout Council Dues</t>
  </si>
  <si>
    <t>Service Unit Dues</t>
  </si>
  <si>
    <t>Annual Fund</t>
  </si>
  <si>
    <t>Our Council's Own</t>
  </si>
  <si>
    <t>BrownieTrax 1.4</t>
  </si>
  <si>
    <t>It's Your Planet -- Love It!</t>
  </si>
  <si>
    <t>WOW! Wonders of Water</t>
  </si>
  <si>
    <t>Service Unit:</t>
  </si>
  <si>
    <t>Troop:</t>
  </si>
  <si>
    <r>
      <t xml:space="preserve">Enter </t>
    </r>
    <r>
      <rPr>
        <b/>
        <sz val="10"/>
        <rFont val="Arial"/>
        <family val="2"/>
      </rPr>
      <t>A</t>
    </r>
    <r>
      <rPr>
        <sz val="10"/>
        <rFont val="Arial"/>
        <family val="2"/>
      </rPr>
      <t xml:space="preserve"> for credit</t>
    </r>
  </si>
  <si>
    <t>It's Your Story -- Tell It!</t>
  </si>
  <si>
    <t>The Connect Key</t>
  </si>
  <si>
    <t>Fun Patches</t>
  </si>
  <si>
    <t>&lt;&lt;Last Name&gt;&gt;</t>
  </si>
  <si>
    <t>yearly total (per girl)</t>
  </si>
  <si>
    <t>meeting
totals</t>
  </si>
  <si>
    <r>
      <t xml:space="preserve">Enter </t>
    </r>
    <r>
      <rPr>
        <b/>
        <sz val="10"/>
        <rFont val="Arial"/>
        <family val="2"/>
      </rPr>
      <t xml:space="preserve">A </t>
    </r>
    <r>
      <rPr>
        <sz val="10"/>
        <rFont val="Arial"/>
        <family val="2"/>
      </rPr>
      <t>for credit</t>
    </r>
  </si>
  <si>
    <t>LOVE Water</t>
  </si>
  <si>
    <t>Show two things</t>
  </si>
  <si>
    <t>Make and carry out</t>
  </si>
  <si>
    <t>SAVE Water</t>
  </si>
  <si>
    <t>Brownies team up</t>
  </si>
  <si>
    <t>SHARE Water</t>
  </si>
  <si>
    <t>Create an even bigger ripple</t>
  </si>
  <si>
    <t>WOW!</t>
  </si>
  <si>
    <t>Powerful change</t>
  </si>
  <si>
    <t>Instructions, Setup, &amp; Data Entry FAQs (Frequently Asked Questions):</t>
  </si>
  <si>
    <r>
      <t xml:space="preserve">2.  You have my permission to post this spreadsheet on any server willing to host it.  I will, however, ask that if you DO post this spreadsheet on a server somewhere, that you occasionally check back to the main site that will host this sheet to check for updates (to make sure you have the latest version available.  
</t>
    </r>
    <r>
      <rPr>
        <u/>
        <sz val="10"/>
        <rFont val="Arial"/>
        <family val="2"/>
      </rPr>
      <t>The site is:</t>
    </r>
  </si>
  <si>
    <t>BrownieTrax 1.5</t>
  </si>
  <si>
    <t>BrownieTrax 1.6</t>
  </si>
  <si>
    <t>-fixed issues</t>
  </si>
  <si>
    <t>A World of Girls</t>
  </si>
  <si>
    <t>Hear a Story</t>
  </si>
  <si>
    <t>Change a Story</t>
  </si>
  <si>
    <t>Tell a Story</t>
  </si>
  <si>
    <t>Better World for Girls!</t>
  </si>
  <si>
    <t>Read Shali's Story</t>
  </si>
  <si>
    <t>Giving, Sharing, Changing</t>
  </si>
  <si>
    <t>Tell Our Story of Change</t>
  </si>
  <si>
    <t>Reflection Time</t>
  </si>
  <si>
    <t>-Added new Journey, reduced registration and dues to 2 years</t>
  </si>
  <si>
    <r>
      <t xml:space="preserve">Enter </t>
    </r>
    <r>
      <rPr>
        <b/>
        <sz val="11"/>
        <rFont val="Arial"/>
        <family val="2"/>
      </rPr>
      <t>Y</t>
    </r>
    <r>
      <rPr>
        <sz val="11"/>
        <rFont val="Arial"/>
        <family val="2"/>
      </rPr>
      <t xml:space="preserve"> for yes when you have presented the award</t>
    </r>
  </si>
  <si>
    <t>Financial Literacy</t>
  </si>
  <si>
    <t>Cookie Business</t>
  </si>
  <si>
    <t>Legacy</t>
  </si>
  <si>
    <t>Painting</t>
  </si>
  <si>
    <t xml:space="preserve"> </t>
  </si>
  <si>
    <t>Plan a Ceremony</t>
  </si>
  <si>
    <t>Pass It On!</t>
  </si>
  <si>
    <t>Teach a group of Daisies a song, game,</t>
  </si>
  <si>
    <t>Help the Daisies create and decorate</t>
  </si>
  <si>
    <t xml:space="preserve">Invite Daisies to attend one of your </t>
  </si>
  <si>
    <t>Ask your Junior friends what activites</t>
  </si>
  <si>
    <t>Get Inspired</t>
  </si>
  <si>
    <t>Paint the real world</t>
  </si>
  <si>
    <t>Paint a mood</t>
  </si>
  <si>
    <t>Paint without brushes</t>
  </si>
  <si>
    <t>Paint a mural</t>
  </si>
  <si>
    <t>Talk to a painter</t>
  </si>
  <si>
    <t>Go to an art show or museum</t>
  </si>
  <si>
    <t xml:space="preserve">Team up with an adult to find </t>
  </si>
  <si>
    <t>Paint a portrait of a family</t>
  </si>
  <si>
    <t>Paint an outdoor landscape</t>
  </si>
  <si>
    <t>Paint a still live.</t>
  </si>
  <si>
    <t>Calm</t>
  </si>
  <si>
    <t>Happy</t>
  </si>
  <si>
    <t>Angry</t>
  </si>
  <si>
    <t>Paint something from nature</t>
  </si>
  <si>
    <t>Paint with indoor objects</t>
  </si>
  <si>
    <t>Paint with a stamp</t>
  </si>
  <si>
    <t>Paint a mural that tells a story</t>
  </si>
  <si>
    <t>Paint a mural about your Girl</t>
  </si>
  <si>
    <t>Paint a mural that tells the story</t>
  </si>
  <si>
    <t>Fair Play</t>
  </si>
  <si>
    <t>Follow the rules</t>
  </si>
  <si>
    <t>Include everyone</t>
  </si>
  <si>
    <t>Be part of a team</t>
  </si>
  <si>
    <t>Keep score</t>
  </si>
  <si>
    <t>Have a field day</t>
  </si>
  <si>
    <t>Teach the rules of an active</t>
  </si>
  <si>
    <t>Make up two new rules for hide</t>
  </si>
  <si>
    <t>Learn two rules for a sport or</t>
  </si>
  <si>
    <t>Ask a woman about Title IX</t>
  </si>
  <si>
    <t>Find a sport that women play</t>
  </si>
  <si>
    <t>Learn about disabilities and</t>
  </si>
  <si>
    <t>Play popcorn</t>
  </si>
  <si>
    <t>Untangle yourself from a human</t>
  </si>
  <si>
    <t>Try a game of Octopus Tag</t>
  </si>
  <si>
    <t>See a sport live or on television</t>
  </si>
  <si>
    <t>Make more points</t>
  </si>
  <si>
    <t>Keep score for a sport you play</t>
  </si>
  <si>
    <t xml:space="preserve">Make a team relay that </t>
  </si>
  <si>
    <t>Make a theme day</t>
  </si>
  <si>
    <t>Make up a championship</t>
  </si>
  <si>
    <t>Celebrating Community</t>
  </si>
  <si>
    <t>Explore community symbols</t>
  </si>
  <si>
    <t>Sing together</t>
  </si>
  <si>
    <t>Follow the parade</t>
  </si>
  <si>
    <t>Be a landmark detective</t>
  </si>
  <si>
    <t>Join a ceremony or celbration</t>
  </si>
  <si>
    <t>Go on a flag hunt</t>
  </si>
  <si>
    <t>Draw your state's symbols</t>
  </si>
  <si>
    <t>Find your own town's symbols</t>
  </si>
  <si>
    <t>Choose natinoal songs</t>
  </si>
  <si>
    <t>Pick three community songs</t>
  </si>
  <si>
    <t>Find three celebration songs</t>
  </si>
  <si>
    <t>Learn to march</t>
  </si>
  <si>
    <t>Join a parade</t>
  </si>
  <si>
    <t>See a band review or field show</t>
  </si>
  <si>
    <t>Follow a landmark trail</t>
  </si>
  <si>
    <t>Tour a landmark that honors the</t>
  </si>
  <si>
    <t>Make a landmark map</t>
  </si>
  <si>
    <t>Join a flag ceremony</t>
  </si>
  <si>
    <t>Join a town ceremony</t>
  </si>
  <si>
    <t>Make up your own</t>
  </si>
  <si>
    <t>Snacks</t>
  </si>
  <si>
    <t>Computer Expert</t>
  </si>
  <si>
    <t>My Best Self</t>
  </si>
  <si>
    <t>Dancer</t>
  </si>
  <si>
    <t>Home Scientist</t>
  </si>
  <si>
    <t>My Family Story</t>
  </si>
  <si>
    <t>Potter</t>
  </si>
  <si>
    <t>Household Elf</t>
  </si>
  <si>
    <t>Hiker</t>
  </si>
  <si>
    <t>My Great Day</t>
  </si>
  <si>
    <t>Letterboxer</t>
  </si>
  <si>
    <t>Pets</t>
  </si>
  <si>
    <t>Making Games</t>
  </si>
  <si>
    <t>Inventor</t>
  </si>
  <si>
    <t>Making Friends</t>
  </si>
  <si>
    <t>Brownie First Aid</t>
  </si>
  <si>
    <t>Brownie Girl Scout Way</t>
  </si>
  <si>
    <t>Bugs</t>
  </si>
  <si>
    <t>Money Manager</t>
  </si>
  <si>
    <t>Philanthropist</t>
  </si>
  <si>
    <t>Give Back</t>
  </si>
  <si>
    <t>Meet My Customers</t>
  </si>
  <si>
    <t>Jump into the world of snacks</t>
  </si>
  <si>
    <t>Make a savory snack</t>
  </si>
  <si>
    <t>Try a sweet snack</t>
  </si>
  <si>
    <t>Snack for energy</t>
  </si>
  <si>
    <t>Slurp a snack</t>
  </si>
  <si>
    <t>Is the food good for me?</t>
  </si>
  <si>
    <t>Is the food good for the earth?</t>
  </si>
  <si>
    <t>What's in that snack?</t>
  </si>
  <si>
    <t>Make your own restaurant snack</t>
  </si>
  <si>
    <t>Make a savory snack from a</t>
  </si>
  <si>
    <t>Make a veggie face</t>
  </si>
  <si>
    <t>Create a holiday dessert</t>
  </si>
  <si>
    <t>Make a snack "in disguise"</t>
  </si>
  <si>
    <t>Make your own cookies</t>
  </si>
  <si>
    <t>Make no-bake energy bars</t>
  </si>
  <si>
    <t>Create a snack for a group</t>
  </si>
  <si>
    <t>Make a lunchtime snack</t>
  </si>
  <si>
    <t>Make your own milk shake</t>
  </si>
  <si>
    <t>Make your own fruit smoothie</t>
  </si>
  <si>
    <t>Make your own party punch</t>
  </si>
  <si>
    <t>Find out how to get help from 911</t>
  </si>
  <si>
    <t>Make a first aid kit</t>
  </si>
  <si>
    <t>Learn how to treat minor injuries</t>
  </si>
  <si>
    <t>Know how to prevent and treat</t>
  </si>
  <si>
    <t>Talk to someone who treats injured</t>
  </si>
  <si>
    <t>Role-play 911</t>
  </si>
  <si>
    <t>Practice 911 with a friend or family</t>
  </si>
  <si>
    <t>Get advice from an expert</t>
  </si>
  <si>
    <t>Interview a medical professional</t>
  </si>
  <si>
    <t>Talk to the police</t>
  </si>
  <si>
    <t>Visit a fire station</t>
  </si>
  <si>
    <t>Make a first aid kit for your home</t>
  </si>
  <si>
    <t>Make a kit for your Girl Scout</t>
  </si>
  <si>
    <t>Make a first aid kit and donate it</t>
  </si>
  <si>
    <t>Get tips from a medical professional</t>
  </si>
  <si>
    <t>Learn with the Red Cross</t>
  </si>
  <si>
    <t>Talk to an EMT</t>
  </si>
  <si>
    <t>Take a hike</t>
  </si>
  <si>
    <t>Read all about it</t>
  </si>
  <si>
    <t>Talk to an outdoor expert</t>
  </si>
  <si>
    <t>Sing everywhere</t>
  </si>
  <si>
    <t>Celebrate Juliette Low's birthday</t>
  </si>
  <si>
    <t>Share sisterhood</t>
  </si>
  <si>
    <t>Leave a place better than you found</t>
  </si>
  <si>
    <t>Enjoy Girl Scout traditions</t>
  </si>
  <si>
    <t>Learn three new Girl Scout songs</t>
  </si>
  <si>
    <t>Learn a new singing game</t>
  </si>
  <si>
    <t>Make up your own song based on</t>
  </si>
  <si>
    <t>Throw a birthday bash</t>
  </si>
  <si>
    <t>Make a birthday card for a Daisy</t>
  </si>
  <si>
    <t>Make up a birthday message</t>
  </si>
  <si>
    <t>Make up a game about your</t>
  </si>
  <si>
    <t>Create a story, play, or puppet</t>
  </si>
  <si>
    <t>Make a team mural, collage, flag</t>
  </si>
  <si>
    <t>A better room or home</t>
  </si>
  <si>
    <t>A better meeting place</t>
  </si>
  <si>
    <t>A better classroom</t>
  </si>
  <si>
    <t>Follow in a Girl Scout's footsteps</t>
  </si>
  <si>
    <t>Read the Brownie Story from an</t>
  </si>
  <si>
    <t>Make up a story about Campbell</t>
  </si>
  <si>
    <t>Take a bug field trip</t>
  </si>
  <si>
    <t>Explore bug homes</t>
  </si>
  <si>
    <t>See bugs in action</t>
  </si>
  <si>
    <t>Try a bug craft</t>
  </si>
  <si>
    <t>Draw a bug poster</t>
  </si>
  <si>
    <t>Talk to a bug specialist in your</t>
  </si>
  <si>
    <t>With an adult's help, find websites</t>
  </si>
  <si>
    <t>Read a book or watch a video</t>
  </si>
  <si>
    <t>Make a paper-plate spider</t>
  </si>
  <si>
    <t>Make an egg-carton caterpillar</t>
  </si>
  <si>
    <t>Make your own butterfly</t>
  </si>
  <si>
    <t>Watch three bugs</t>
  </si>
  <si>
    <t>With an adult, find an ant trail</t>
  </si>
  <si>
    <t>Make a bug box</t>
  </si>
  <si>
    <t>Draw a cocoon</t>
  </si>
  <si>
    <t>Make a model of a bug house</t>
  </si>
  <si>
    <t>For one week, watch a spider</t>
  </si>
  <si>
    <t>Visit a farm</t>
  </si>
  <si>
    <t>Take a bug walk or bug hike</t>
  </si>
  <si>
    <t>Visit a museum, zoo, or botanical</t>
  </si>
  <si>
    <t>Shop for elf items with your elf doll</t>
  </si>
  <si>
    <t>Go grocery shopping</t>
  </si>
  <si>
    <t>Go clothes shopping</t>
  </si>
  <si>
    <t>Get ready for school</t>
  </si>
  <si>
    <t>Have some fun</t>
  </si>
  <si>
    <t>Go shopping…at home</t>
  </si>
  <si>
    <t>Go shopping with a Brownie friends</t>
  </si>
  <si>
    <t>Go shopping with your Brownie</t>
  </si>
  <si>
    <t>Shop online</t>
  </si>
  <si>
    <t>Shop on paper</t>
  </si>
  <si>
    <t>Shop at a store</t>
  </si>
  <si>
    <t>Browse through catalogs</t>
  </si>
  <si>
    <t>Go to the mall</t>
  </si>
  <si>
    <t>Shop secondhand</t>
  </si>
  <si>
    <t>You have $15 total</t>
  </si>
  <si>
    <t>You have $30 total</t>
  </si>
  <si>
    <t>Pool your money</t>
  </si>
  <si>
    <t>Go to the movies with a friend</t>
  </si>
  <si>
    <t>Get outdoors</t>
  </si>
  <si>
    <t>Have fun with friends</t>
  </si>
  <si>
    <t>Learn what every person needs</t>
  </si>
  <si>
    <t>Investigate how to help people who</t>
  </si>
  <si>
    <t>Find out how to help people who</t>
  </si>
  <si>
    <t>Know how to help in times of</t>
  </si>
  <si>
    <t>Think-and act!-like a philanthropist</t>
  </si>
  <si>
    <t>Create a list</t>
  </si>
  <si>
    <t>Create posters</t>
  </si>
  <si>
    <t>Do you own research</t>
  </si>
  <si>
    <t>Take a field trip</t>
  </si>
  <si>
    <t>Invite a guest speaker</t>
  </si>
  <si>
    <t>Get secondhand knowledge</t>
  </si>
  <si>
    <t>Find out about helping people</t>
  </si>
  <si>
    <t>Donate money</t>
  </si>
  <si>
    <t>Organize a great food donation</t>
  </si>
  <si>
    <t>Host a clothing-donation party</t>
  </si>
  <si>
    <t>Find out where your customers are</t>
  </si>
  <si>
    <t>Talk to some customers</t>
  </si>
  <si>
    <t xml:space="preserve">Practice handling money and </t>
  </si>
  <si>
    <t>Role-play good customer relations</t>
  </si>
  <si>
    <t>Thank your customers!</t>
  </si>
  <si>
    <t xml:space="preserve">Talk to your family or Brownie </t>
  </si>
  <si>
    <t>With your family or Brownie friends</t>
  </si>
  <si>
    <t>In your group or with your family</t>
  </si>
  <si>
    <t>With your friends or family</t>
  </si>
  <si>
    <t>Everybody who buys cookies is</t>
  </si>
  <si>
    <t>Find out about businesses that</t>
  </si>
  <si>
    <t>Set a giving goal</t>
  </si>
  <si>
    <t>Involve your customers</t>
  </si>
  <si>
    <t>Practice giving back</t>
  </si>
  <si>
    <t>Tell your cookie customers how</t>
  </si>
  <si>
    <t>What does it mean to "give back"</t>
  </si>
  <si>
    <t xml:space="preserve">With your Brownie friends, talk </t>
  </si>
  <si>
    <t>As you sell cookies ,ask customers</t>
  </si>
  <si>
    <t>If you want to help others with your</t>
  </si>
  <si>
    <t>Write your cookie customers</t>
  </si>
  <si>
    <t>www.girlscouts.org/cookies</t>
  </si>
  <si>
    <t>Cookie Rally (Year 1)</t>
  </si>
  <si>
    <t>Cookie Sales (Year 1)</t>
  </si>
  <si>
    <t>Cookie Pin (Year 1)</t>
  </si>
  <si>
    <t>Cookie Rally (Year 2)</t>
  </si>
  <si>
    <t>Cookie Sales (Year 2)</t>
  </si>
  <si>
    <t>Cookie Pin (Year 2)</t>
  </si>
  <si>
    <t>Fall Sales (Year 1)</t>
  </si>
  <si>
    <t>Fall Sales (Year 2)</t>
  </si>
  <si>
    <t>www.girlscouts.org/world_thinking_day</t>
  </si>
  <si>
    <t>Thinking Day (Year 1)</t>
  </si>
  <si>
    <t>Thinking Day (Year 2)</t>
  </si>
  <si>
    <t>Investiture and Rededication</t>
  </si>
  <si>
    <t>Rededication (1st year)</t>
  </si>
  <si>
    <r>
      <t xml:space="preserve">My Promise, My Faith </t>
    </r>
    <r>
      <rPr>
        <sz val="10"/>
        <rFont val="Arial"/>
        <family val="2"/>
      </rPr>
      <t>(Year 1)</t>
    </r>
  </si>
  <si>
    <t>Choose one line from the Law</t>
  </si>
  <si>
    <t>Find a woman in your community</t>
  </si>
  <si>
    <t>Gather three inspirational quotes</t>
  </si>
  <si>
    <t>Make something to remind you</t>
  </si>
  <si>
    <t>Keep the connection strong.</t>
  </si>
  <si>
    <r>
      <t xml:space="preserve">My Promise, My Faith </t>
    </r>
    <r>
      <rPr>
        <sz val="10"/>
        <rFont val="Arial"/>
        <family val="2"/>
      </rPr>
      <t>(Year 2)</t>
    </r>
  </si>
  <si>
    <t>Global Action Award</t>
  </si>
  <si>
    <t>www.girlscouts.org/global_action_award</t>
  </si>
  <si>
    <t>Journey Summit Pin</t>
  </si>
  <si>
    <t>International Friendship Recognition Pin</t>
  </si>
  <si>
    <t>International Friendship</t>
  </si>
  <si>
    <r>
      <t xml:space="preserve">Safety Award </t>
    </r>
    <r>
      <rPr>
        <sz val="8"/>
        <rFont val="Arial"/>
        <family val="2"/>
      </rPr>
      <t>(you must complete all five steps)</t>
    </r>
  </si>
  <si>
    <t xml:space="preserve">Talk to a teacher, parent, or </t>
  </si>
  <si>
    <t>Get a map of your neighborhood</t>
  </si>
  <si>
    <t>Find out how a smoke alarm</t>
  </si>
  <si>
    <t>Choose an upcoming trip you</t>
  </si>
  <si>
    <t>Find out what natural disasters</t>
  </si>
  <si>
    <t>Look Ahead!</t>
  </si>
  <si>
    <t>Talk to a Girl Scout Junior who earned</t>
  </si>
  <si>
    <t>Go to a meeting of Girl Scout Juniors</t>
  </si>
  <si>
    <t>Rededication (2nd year)</t>
  </si>
  <si>
    <t>Rededication (3rd year)</t>
  </si>
  <si>
    <t>Bridge to Juniors</t>
  </si>
  <si>
    <t>Badges</t>
  </si>
  <si>
    <t>Badges Summary                  Total:</t>
  </si>
  <si>
    <t>Bridge to Junior Girl Scouts</t>
  </si>
  <si>
    <t>BrownieTrax 2.0</t>
  </si>
  <si>
    <t>Fun Patches (cont'd)</t>
  </si>
  <si>
    <t>Paint or draw with an art program</t>
  </si>
  <si>
    <t>Paint a picture</t>
  </si>
  <si>
    <t>Create a cool card</t>
  </si>
  <si>
    <t>Build a bookmark</t>
  </si>
  <si>
    <t>Find some cool facts</t>
  </si>
  <si>
    <t>All about animals</t>
  </si>
  <si>
    <t>Hometown history</t>
  </si>
  <si>
    <t>Online art walk</t>
  </si>
  <si>
    <t>Take a trip online</t>
  </si>
  <si>
    <t>Road trip</t>
  </si>
  <si>
    <t>World adventure</t>
  </si>
  <si>
    <t>3…2…1…blastoff!</t>
  </si>
  <si>
    <t>Make a connection</t>
  </si>
  <si>
    <t>Here is my card</t>
  </si>
  <si>
    <t>You've got mail</t>
  </si>
  <si>
    <t>Dear President…</t>
  </si>
  <si>
    <t>Have more computer fun</t>
  </si>
  <si>
    <t>Game on</t>
  </si>
  <si>
    <t>Dance on</t>
  </si>
  <si>
    <t>Print on</t>
  </si>
  <si>
    <t>Get to know your body</t>
  </si>
  <si>
    <t xml:space="preserve">Color in your eyes, hair, and </t>
  </si>
  <si>
    <t xml:space="preserve">Write on your elf self where you </t>
  </si>
  <si>
    <t>Share how you're unique</t>
  </si>
  <si>
    <t>Eat and play in a healthy way</t>
  </si>
  <si>
    <t>Try three new foods that are good</t>
  </si>
  <si>
    <t>Try three different kinds of exercise</t>
  </si>
  <si>
    <t>Take a thirsty challenge</t>
  </si>
  <si>
    <t>Find out how your body works</t>
  </si>
  <si>
    <t>Talk about three common reasons</t>
  </si>
  <si>
    <t>Learn about a healthy temperature</t>
  </si>
  <si>
    <t>Find out about bandages</t>
  </si>
  <si>
    <t>Know what to do if something bugs</t>
  </si>
  <si>
    <t>Create a "happy box" with five</t>
  </si>
  <si>
    <t>Each day for one week, draw your</t>
  </si>
  <si>
    <t xml:space="preserve">Moving helps our bodies feel </t>
  </si>
  <si>
    <t>Meet a health helper</t>
  </si>
  <si>
    <t>Visit a doctor, dentist, or</t>
  </si>
  <si>
    <t>Visit with a school nurse or</t>
  </si>
  <si>
    <t>Meet someone who works in an</t>
  </si>
  <si>
    <t>Warm up and get moving</t>
  </si>
  <si>
    <t>Try a new dance</t>
  </si>
  <si>
    <t>Take to the floor like a dancer</t>
  </si>
  <si>
    <t>Make up your own dance</t>
  </si>
  <si>
    <t>Show your moves</t>
  </si>
  <si>
    <t>Get flexible</t>
  </si>
  <si>
    <t>Make your warm-up animal themed</t>
  </si>
  <si>
    <t>Use the music</t>
  </si>
  <si>
    <t>Do some famous moves</t>
  </si>
  <si>
    <t>Ask a dancer for help</t>
  </si>
  <si>
    <t>Try "dancersise"</t>
  </si>
  <si>
    <t>Head to the studio</t>
  </si>
  <si>
    <t>Team up with an adult to find</t>
  </si>
  <si>
    <t>Pretend you're a Girl Scout</t>
  </si>
  <si>
    <t>Create a special-occasion dance</t>
  </si>
  <si>
    <t>Use dance to tell a story</t>
  </si>
  <si>
    <t>Make up a dance to your favorite</t>
  </si>
  <si>
    <t>Throw a dance party</t>
  </si>
  <si>
    <t>Perform a dance show for your</t>
  </si>
  <si>
    <t>Perform a dance for your family</t>
  </si>
  <si>
    <t>Be a kitchen chemist</t>
  </si>
  <si>
    <t>Make a salad dressing</t>
  </si>
  <si>
    <t>Grow rock candy</t>
  </si>
  <si>
    <t>Make your own ice cream</t>
  </si>
  <si>
    <t>Create static electricity</t>
  </si>
  <si>
    <t>Follow the balloon leader</t>
  </si>
  <si>
    <t>Bend water</t>
  </si>
  <si>
    <t>Make pepper dance</t>
  </si>
  <si>
    <t>Dive into density</t>
  </si>
  <si>
    <t>Eggs in salt water</t>
  </si>
  <si>
    <t>Dancing raisins</t>
  </si>
  <si>
    <t>Lemons vs. limes</t>
  </si>
  <si>
    <t>Make something bubble up</t>
  </si>
  <si>
    <t>Soda geyser</t>
  </si>
  <si>
    <t>Film-canister rockets</t>
  </si>
  <si>
    <t>Blow up a balloon without using</t>
  </si>
  <si>
    <t>Play with science</t>
  </si>
  <si>
    <t>Giant bubbles</t>
  </si>
  <si>
    <t>Homemade Silly Putty</t>
  </si>
  <si>
    <t>Make dinosaur sn_t</t>
  </si>
  <si>
    <t>Explore family stories</t>
  </si>
  <si>
    <t>Know where your family is from</t>
  </si>
  <si>
    <t>Make a story tree</t>
  </si>
  <si>
    <t>Find an object that means</t>
  </si>
  <si>
    <t>Share your family story</t>
  </si>
  <si>
    <t>Read two stories starring families</t>
  </si>
  <si>
    <t>Watch a family story</t>
  </si>
  <si>
    <t>Share family stories with friends</t>
  </si>
  <si>
    <t>Ask about a festival, holiday, or</t>
  </si>
  <si>
    <t>Ask about a song, game, or</t>
  </si>
  <si>
    <t>Ask about a family recipe</t>
  </si>
  <si>
    <t>Use the story tree</t>
  </si>
  <si>
    <t>Draw or paint your tree</t>
  </si>
  <si>
    <t xml:space="preserve">Use software on a computer, or </t>
  </si>
  <si>
    <t>Ask about an old photo</t>
  </si>
  <si>
    <t>Talk about an object that has been</t>
  </si>
  <si>
    <t>Ask about an object that belongs</t>
  </si>
  <si>
    <t>Have a "family tree" potluck party</t>
  </si>
  <si>
    <t>Make a family crest</t>
  </si>
  <si>
    <t>Become pen pals with another</t>
  </si>
  <si>
    <t>Find some pottery</t>
  </si>
  <si>
    <t>Get to know clay</t>
  </si>
  <si>
    <t>Make a simple pot</t>
  </si>
  <si>
    <t>Make an art piece</t>
  </si>
  <si>
    <t>Paint and glaze!</t>
  </si>
  <si>
    <t>Visit an art gallery or museum</t>
  </si>
  <si>
    <t>Look for clay in your life</t>
  </si>
  <si>
    <t>Look in books, magazines, or</t>
  </si>
  <si>
    <t>Visit a potter's studio</t>
  </si>
  <si>
    <t>Invite a craft teacher to your</t>
  </si>
  <si>
    <t xml:space="preserve">Go to a pottery class at a </t>
  </si>
  <si>
    <t>Make a pinch pot</t>
  </si>
  <si>
    <t>Make a coil pot</t>
  </si>
  <si>
    <t>Make a slab pot</t>
  </si>
  <si>
    <t>Decorate a tile</t>
  </si>
  <si>
    <t>Make a pinch or slab sculpture</t>
  </si>
  <si>
    <t>Make beads for jewelry</t>
  </si>
  <si>
    <t>Dip your pottery</t>
  </si>
  <si>
    <t>Paint on glaze</t>
  </si>
  <si>
    <t>Sponge paint your pottery</t>
  </si>
  <si>
    <t>Decide where to go</t>
  </si>
  <si>
    <t>Try out a hiking skill</t>
  </si>
  <si>
    <t>Pick the right gear</t>
  </si>
  <si>
    <t>Pack a snack for energy</t>
  </si>
  <si>
    <t>Go on your hike!</t>
  </si>
  <si>
    <t>Find a trail</t>
  </si>
  <si>
    <t>Ask an expert</t>
  </si>
  <si>
    <t>Choose something to see</t>
  </si>
  <si>
    <t>Learn to follow trail signs</t>
  </si>
  <si>
    <t>Practice observation on a</t>
  </si>
  <si>
    <t>Know the trail</t>
  </si>
  <si>
    <t>Visit an outdoor store</t>
  </si>
  <si>
    <t>Ask an older Girl Scout</t>
  </si>
  <si>
    <t>Invite an experienced hiker to your</t>
  </si>
  <si>
    <t>GORP</t>
  </si>
  <si>
    <t>Make a "walking salad"</t>
  </si>
  <si>
    <t>Bring a "nose-bag lunch"</t>
  </si>
  <si>
    <t>Have a scavenger hunt</t>
  </si>
  <si>
    <t>Play "I Spy"</t>
  </si>
  <si>
    <t>Do a detective hike</t>
  </si>
  <si>
    <t>Save energy</t>
  </si>
  <si>
    <t>Save water</t>
  </si>
  <si>
    <t>Go natural</t>
  </si>
  <si>
    <t>Reuse or recycle</t>
  </si>
  <si>
    <t>Clear the air</t>
  </si>
  <si>
    <t>Every step has three choices. Do ONE choice to complete each step.</t>
  </si>
  <si>
    <t>Be a light-saver</t>
  </si>
  <si>
    <t>Go on an energy scavenger hunt</t>
  </si>
  <si>
    <t>Find out about three ways to use</t>
  </si>
  <si>
    <t>Use less water by taking shorter</t>
  </si>
  <si>
    <t>Turn off the faucet when brushing</t>
  </si>
  <si>
    <t>Find three ways to save water</t>
  </si>
  <si>
    <t>Make a natural cleaner</t>
  </si>
  <si>
    <t>Make a natural spray to use on</t>
  </si>
  <si>
    <t>Take your own reusable bag to the</t>
  </si>
  <si>
    <t>How much trash can you stash</t>
  </si>
  <si>
    <t>Recycle plastic bags</t>
  </si>
  <si>
    <t>Donate toys and clothes</t>
  </si>
  <si>
    <t>Clean or replace an air filter</t>
  </si>
  <si>
    <t>Discover natural filters</t>
  </si>
  <si>
    <t>Make a natural air freshener</t>
  </si>
  <si>
    <t>Look around</t>
  </si>
  <si>
    <t>Hold a scavenger hunt in your</t>
  </si>
  <si>
    <t>Play Kim's Game</t>
  </si>
  <si>
    <t>Go on a window hunt</t>
  </si>
  <si>
    <t>Listen to the world</t>
  </si>
  <si>
    <t>Listen for 10 different sounds</t>
  </si>
  <si>
    <t>Listen to sound boxes</t>
  </si>
  <si>
    <t>Wear safety earplugs to understand</t>
  </si>
  <si>
    <t>Put your nose to work</t>
  </si>
  <si>
    <t>Follow a friend using only your nose</t>
  </si>
  <si>
    <t>Play a smelly game with your</t>
  </si>
  <si>
    <t>Try sniffing out three different foods</t>
  </si>
  <si>
    <t>Take a taste test</t>
  </si>
  <si>
    <t>Do a taste test with salty, sweet</t>
  </si>
  <si>
    <t>Look at the taste buds on a friend's</t>
  </si>
  <si>
    <t>Explore how sight influences taste</t>
  </si>
  <si>
    <t>Touch and feel</t>
  </si>
  <si>
    <t>Find things that have different</t>
  </si>
  <si>
    <t>Try an arm or leg touch test</t>
  </si>
  <si>
    <t>Try Braille</t>
  </si>
  <si>
    <t>Start your day right</t>
  </si>
  <si>
    <t>Sort out your stuff</t>
  </si>
  <si>
    <t>Make homework a breeze</t>
  </si>
  <si>
    <t>Plan ahead</t>
  </si>
  <si>
    <t>Help others get organized</t>
  </si>
  <si>
    <t>Get started with letterboxing</t>
  </si>
  <si>
    <t>Find your own stamp</t>
  </si>
  <si>
    <t>Practice solving clues</t>
  </si>
  <si>
    <t>Search for a letterbox</t>
  </si>
  <si>
    <t>Make a letterbox</t>
  </si>
  <si>
    <t>Find out what care different pets</t>
  </si>
  <si>
    <t>Keep a pet comfy</t>
  </si>
  <si>
    <t>Help a pet stay healthy and safe</t>
  </si>
  <si>
    <t>Make a pet feel loved</t>
  </si>
  <si>
    <t>Feed a pet</t>
  </si>
  <si>
    <t>Try a scavenger hunt</t>
  </si>
  <si>
    <t>Make up a mystery game</t>
  </si>
  <si>
    <t>Create a party game</t>
  </si>
  <si>
    <t>Change the rules</t>
  </si>
  <si>
    <t>Invent a whole new sport</t>
  </si>
  <si>
    <t>Warm up your inventor's mind</t>
  </si>
  <si>
    <t>Find lots of ways to solve the same</t>
  </si>
  <si>
    <t>Make a needs list</t>
  </si>
  <si>
    <t>Solve a problem</t>
  </si>
  <si>
    <t>Share your invention</t>
  </si>
  <si>
    <t>Make friendly introductions</t>
  </si>
  <si>
    <t>Show friends you care</t>
  </si>
  <si>
    <t>Share favorite activities</t>
  </si>
  <si>
    <t>Learn how to disagree</t>
  </si>
  <si>
    <t>Practice friendship</t>
  </si>
  <si>
    <t>Set your alarm</t>
  </si>
  <si>
    <t>Lay out your clothes</t>
  </si>
  <si>
    <t>Make your bed</t>
  </si>
  <si>
    <t>Sort your school supplies</t>
  </si>
  <si>
    <t>Make and label play-stuff bins</t>
  </si>
  <si>
    <t>Organize your clothes</t>
  </si>
  <si>
    <t>Create your own homework space</t>
  </si>
  <si>
    <t>Make a homework station</t>
  </si>
  <si>
    <t>Make a homework schedule</t>
  </si>
  <si>
    <t>Make a "special dates" calendar</t>
  </si>
  <si>
    <t>Make a family activities schedule</t>
  </si>
  <si>
    <t>Be a family grocery helper</t>
  </si>
  <si>
    <t>Organize a Girl Scout place</t>
  </si>
  <si>
    <t>Organize a community place</t>
  </si>
  <si>
    <t>Help a relative, friend, or neighbor</t>
  </si>
  <si>
    <t>Make a letterboxing dictionary</t>
  </si>
  <si>
    <t>Think of hiding places</t>
  </si>
  <si>
    <t>Practice your "seeking" skills</t>
  </si>
  <si>
    <t>Cut your own stamp from craft foam</t>
  </si>
  <si>
    <t>Use a stamp-making kit from a</t>
  </si>
  <si>
    <t>Choose a special stamp</t>
  </si>
  <si>
    <t>Create a fill-in-the-blank clue</t>
  </si>
  <si>
    <t>Create a scramble</t>
  </si>
  <si>
    <t>Create a number code clue</t>
  </si>
  <si>
    <t>Go on a letterbox search using a</t>
  </si>
  <si>
    <t>Go on an adventure in a new place</t>
  </si>
  <si>
    <t xml:space="preserve">Go on a letterbox search that </t>
  </si>
  <si>
    <t>Hide a letterbox in your yard</t>
  </si>
  <si>
    <t>Hide a letterbox along a nearby</t>
  </si>
  <si>
    <t>Hide a letterbox using compass</t>
  </si>
  <si>
    <t>Play bingo at a pet store</t>
  </si>
  <si>
    <t>Play bingo at a veterinarian's office</t>
  </si>
  <si>
    <t>Play bingo online</t>
  </si>
  <si>
    <t>Be the cage or tank cleaner</t>
  </si>
  <si>
    <t>Learn how to muck out a stall</t>
  </si>
  <si>
    <t>Make a cozy sleeping space for a</t>
  </si>
  <si>
    <t>Ask a veterinarian about health</t>
  </si>
  <si>
    <t>Help a dog get exercise for one</t>
  </si>
  <si>
    <t>Find out how to keep different</t>
  </si>
  <si>
    <t>Make up a game to play with a pet</t>
  </si>
  <si>
    <t>Learn about how three different</t>
  </si>
  <si>
    <t>If you have a pet of your own, make</t>
  </si>
  <si>
    <t>Volunteer to feed someone else's</t>
  </si>
  <si>
    <t>Make a pet budget for two pets</t>
  </si>
  <si>
    <t>Make a simple pet toy</t>
  </si>
  <si>
    <t>Find it</t>
  </si>
  <si>
    <t>See it</t>
  </si>
  <si>
    <t>Touch it</t>
  </si>
  <si>
    <t>Get a clue</t>
  </si>
  <si>
    <t>Mystery box</t>
  </si>
  <si>
    <t>Who's who</t>
  </si>
  <si>
    <t>Pin the tail on…</t>
  </si>
  <si>
    <t>Heat things up</t>
  </si>
  <si>
    <t>Race day</t>
  </si>
  <si>
    <t>You're It</t>
  </si>
  <si>
    <t>Duck, Duck, "Moo"-se</t>
  </si>
  <si>
    <t>Hop to it</t>
  </si>
  <si>
    <t>Queen of the court</t>
  </si>
  <si>
    <t>Field of dreams</t>
  </si>
  <si>
    <t>The new ballpark</t>
  </si>
  <si>
    <t>Make up five new uses for a box</t>
  </si>
  <si>
    <t>Come up with fun and different</t>
  </si>
  <si>
    <t>Find five new ways to use or play</t>
  </si>
  <si>
    <t>Making music</t>
  </si>
  <si>
    <t>Carrying lunch</t>
  </si>
  <si>
    <t>Watering plants</t>
  </si>
  <si>
    <t>Mornings</t>
  </si>
  <si>
    <t>Lunch at school</t>
  </si>
  <si>
    <t>Brownie meetings</t>
  </si>
  <si>
    <t>Mind-map</t>
  </si>
  <si>
    <t>Sketch it out</t>
  </si>
  <si>
    <t>Buddy up and brainstorm lots of</t>
  </si>
  <si>
    <t>Draw it</t>
  </si>
  <si>
    <t>Act it out</t>
  </si>
  <si>
    <t>Build it</t>
  </si>
  <si>
    <t>Introduce yourself</t>
  </si>
  <si>
    <t>Introduce a friend to someone else</t>
  </si>
  <si>
    <t>Ask your parents to introduce you</t>
  </si>
  <si>
    <t>Write a name poem</t>
  </si>
  <si>
    <t>Give something special to a friend</t>
  </si>
  <si>
    <t>Be a friend to someone you don't</t>
  </si>
  <si>
    <t>Do a friend's favorite thing</t>
  </si>
  <si>
    <t>Try a game or activity that's new to</t>
  </si>
  <si>
    <t>Share a favorite activity with a friend</t>
  </si>
  <si>
    <t>Practice being a good listener</t>
  </si>
  <si>
    <t>Remember what you agree about</t>
  </si>
  <si>
    <t>Find kind words</t>
  </si>
  <si>
    <t>Invite another Brownie group to an</t>
  </si>
  <si>
    <t>Sit at a different table or area at</t>
  </si>
  <si>
    <t>Go to a dance or art class, sports</t>
  </si>
  <si>
    <t>-Added new Girl's Guide for Scouting books, all three skill builder sets, new bridging requirements. Removed all Try-Its, except Council's Own. Reworked Summary and Order pages. Also reworked Individual Brownie pages. Removed borders from all pages.</t>
  </si>
  <si>
    <r>
      <t>Double-Click on the Tabs at the bottom of the page that say "Brownie 1", "Brownie 2", etc.  That will hightlight the text.  Simply type the girl's</t>
    </r>
    <r>
      <rPr>
        <b/>
        <sz val="10"/>
        <rFont val="Arial"/>
        <family val="2"/>
      </rPr>
      <t xml:space="preserve"> FIRST</t>
    </r>
    <r>
      <rPr>
        <sz val="10"/>
        <rFont val="Arial"/>
        <family val="2"/>
      </rPr>
      <t xml:space="preserve"> name on the tab.  That will cause her name to proliferate thoughout the spreadsheet.</t>
    </r>
  </si>
  <si>
    <t>How to enter credit on the Badges, Journey, Bridging, Age-Level and Fun Patches pages:</t>
  </si>
  <si>
    <t>&lt;&lt;List Badge Here&gt;&gt;</t>
  </si>
  <si>
    <t>&lt;List Requirement Here&gt;</t>
  </si>
  <si>
    <t>Page 3</t>
  </si>
  <si>
    <t xml:space="preserve">NOTE: Page 3, which has council's own badges on them, is not set up to print (neither is this). </t>
  </si>
  <si>
    <t>BrownieTrax 2.1</t>
  </si>
  <si>
    <t>-Changed Council's Own tab to reflect changes in requirements. Changed Individual Brownie pages as well.
I have eliminated the Council's Own badges from printing the Individual Brownie pages to be able to print on only 2 pages.</t>
  </si>
  <si>
    <t>-Added new Journey, small mods</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</si>
  <si>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</si>
  <si>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BrownieTrax 2.2</t>
  </si>
  <si>
    <t>-fixed badges tab where names were not populating.</t>
  </si>
  <si>
    <t>BrownieTrax 2.3</t>
  </si>
  <si>
    <t>-modified summit pin formula on age-level tab</t>
  </si>
</sst>
</file>

<file path=xl/styles.xml><?xml version="1.0" encoding="utf-8"?>
<styleSheet xmlns="http://schemas.openxmlformats.org/spreadsheetml/2006/main">
  <numFmts count="5">
    <numFmt numFmtId="44" formatCode="_(&quot;$&quot;* #,##0.00_);_(&quot;$&quot;* \(#,##0.00\);_(&quot;$&quot;* &quot;-&quot;??_);_(@_)"/>
    <numFmt numFmtId="164" formatCode="mm/dd/yy;@"/>
    <numFmt numFmtId="165" formatCode="m/d/yy;@"/>
    <numFmt numFmtId="166" formatCode="[$-409]d\-mmm;@"/>
    <numFmt numFmtId="167" formatCode="[&lt;=9999999]###\-####;\(###\)\ ###\-####"/>
  </numFmts>
  <fonts count="65">
    <font>
      <sz val="10"/>
      <name val="Arial"/>
    </font>
    <font>
      <sz val="10"/>
      <name val="Arial"/>
      <family val="2"/>
    </font>
    <font>
      <b/>
      <u/>
      <sz val="10"/>
      <name val="Arial"/>
      <family val="2"/>
    </font>
    <font>
      <b/>
      <sz val="10"/>
      <name val="Arial"/>
      <family val="2"/>
    </font>
    <font>
      <sz val="10"/>
      <name val="Arial"/>
      <family val="2"/>
    </font>
    <font>
      <u/>
      <sz val="10"/>
      <color indexed="12"/>
      <name val="Arial"/>
      <family val="2"/>
    </font>
    <font>
      <sz val="8"/>
      <name val="Arial"/>
      <family val="2"/>
    </font>
    <font>
      <b/>
      <sz val="12"/>
      <name val="Arial"/>
      <family val="2"/>
    </font>
    <font>
      <b/>
      <sz val="10"/>
      <color indexed="9"/>
      <name val="Arial"/>
      <family val="2"/>
    </font>
    <font>
      <b/>
      <sz val="11"/>
      <name val="Arial"/>
      <family val="2"/>
    </font>
    <font>
      <sz val="10"/>
      <name val="Arial Narrow"/>
      <family val="2"/>
    </font>
    <font>
      <sz val="9"/>
      <name val="Arial"/>
      <family val="2"/>
    </font>
    <font>
      <sz val="9"/>
      <name val="Arial"/>
      <family val="2"/>
    </font>
    <font>
      <b/>
      <sz val="12"/>
      <color indexed="9"/>
      <name val="Arial"/>
      <family val="2"/>
    </font>
    <font>
      <b/>
      <sz val="14"/>
      <color indexed="9"/>
      <name val="Arial"/>
      <family val="2"/>
    </font>
    <font>
      <sz val="10"/>
      <color indexed="9"/>
      <name val="Arial"/>
      <family val="2"/>
    </font>
    <font>
      <b/>
      <sz val="9"/>
      <name val="Arial"/>
      <family val="2"/>
    </font>
    <font>
      <sz val="9"/>
      <color indexed="81"/>
      <name val="Tahoma"/>
      <family val="2"/>
    </font>
    <font>
      <b/>
      <sz val="10"/>
      <color indexed="20"/>
      <name val="Arial"/>
      <family val="2"/>
    </font>
    <font>
      <b/>
      <sz val="10"/>
      <color indexed="54"/>
      <name val="Arial"/>
      <family val="2"/>
    </font>
    <font>
      <sz val="10"/>
      <color indexed="54"/>
      <name val="Arial"/>
      <family val="2"/>
    </font>
    <font>
      <b/>
      <sz val="18"/>
      <name val="Arial"/>
      <family val="2"/>
    </font>
    <font>
      <sz val="10"/>
      <name val="Arial"/>
      <family val="2"/>
    </font>
    <font>
      <b/>
      <sz val="8"/>
      <name val="Arial"/>
      <family val="2"/>
    </font>
    <font>
      <sz val="10"/>
      <color indexed="20"/>
      <name val="Arial"/>
      <family val="2"/>
    </font>
    <font>
      <b/>
      <sz val="9"/>
      <color indexed="81"/>
      <name val="Tahoma"/>
      <family val="2"/>
    </font>
    <font>
      <sz val="11"/>
      <color indexed="8"/>
      <name val="Verdana"/>
      <family val="2"/>
    </font>
    <font>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name val="Arial"/>
      <family val="2"/>
    </font>
    <font>
      <sz val="8"/>
      <color theme="0"/>
      <name val="Arial"/>
      <family val="2"/>
    </font>
    <font>
      <b/>
      <sz val="8"/>
      <color theme="0"/>
      <name val="Arial"/>
      <family val="2"/>
    </font>
    <font>
      <sz val="9"/>
      <color theme="0"/>
      <name val="Arial"/>
      <family val="2"/>
    </font>
    <font>
      <i/>
      <sz val="9"/>
      <color indexed="81"/>
      <name val="Tahoma"/>
      <family val="2"/>
    </font>
    <font>
      <b/>
      <sz val="9"/>
      <color indexed="81"/>
      <name val="Wingdings"/>
      <charset val="2"/>
    </font>
    <font>
      <sz val="9"/>
      <color indexed="81"/>
      <name val="Wingdings"/>
      <charset val="2"/>
    </font>
    <font>
      <b/>
      <sz val="11"/>
      <color indexed="54"/>
      <name val="Arial"/>
      <family val="2"/>
    </font>
    <font>
      <b/>
      <sz val="11"/>
      <color indexed="20"/>
      <name val="Arial"/>
      <family val="2"/>
    </font>
    <font>
      <sz val="12"/>
      <name val="Arial"/>
      <family val="2"/>
    </font>
    <font>
      <b/>
      <sz val="14"/>
      <color theme="9" tint="-0.499984740745262"/>
      <name val="Arial"/>
      <family val="2"/>
    </font>
    <font>
      <sz val="10"/>
      <color theme="9" tint="-0.499984740745262"/>
      <name val="Arial"/>
      <family val="2"/>
    </font>
    <font>
      <sz val="12"/>
      <color indexed="9"/>
      <name val="Arial"/>
      <family val="2"/>
    </font>
    <font>
      <b/>
      <sz val="16"/>
      <name val="Arial"/>
      <family val="2"/>
    </font>
    <font>
      <sz val="16"/>
      <name val="Arial"/>
      <family val="2"/>
    </font>
    <font>
      <b/>
      <sz val="8"/>
      <color indexed="81"/>
      <name val="Tahoma"/>
      <family val="2"/>
    </font>
    <font>
      <i/>
      <sz val="8"/>
      <name val="Arial"/>
      <family val="2"/>
    </font>
    <font>
      <u/>
      <sz val="9"/>
      <color indexed="81"/>
      <name val="Tahoma"/>
      <family val="2"/>
    </font>
    <font>
      <sz val="10"/>
      <color theme="0"/>
      <name val="Arial"/>
      <family val="2"/>
    </font>
    <font>
      <sz val="10"/>
      <color rgb="FF7030A0"/>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1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7030A0"/>
        <bgColor indexed="64"/>
      </patternFill>
    </fill>
    <fill>
      <patternFill patternType="solid">
        <fgColor theme="0" tint="-0.249977111117893"/>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Dot">
        <color indexed="64"/>
      </left>
      <right/>
      <top/>
      <bottom/>
      <diagonal/>
    </border>
    <border>
      <left style="dashDot">
        <color indexed="64"/>
      </left>
      <right/>
      <top/>
      <bottom style="thin">
        <color indexed="64"/>
      </bottom>
      <diagonal/>
    </border>
    <border>
      <left style="double">
        <color indexed="64"/>
      </left>
      <right style="double">
        <color indexed="64"/>
      </right>
      <top style="thick">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style="thick">
        <color indexed="64"/>
      </right>
      <top style="thick">
        <color indexed="64"/>
      </top>
      <bottom style="thin">
        <color indexed="64"/>
      </bottom>
      <diagonal/>
    </border>
  </borders>
  <cellStyleXfs count="45">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1" fillId="20" borderId="1" applyNumberFormat="0" applyAlignment="0" applyProtection="0"/>
    <xf numFmtId="0" fontId="32" fillId="21" borderId="2" applyNumberFormat="0" applyAlignment="0" applyProtection="0"/>
    <xf numFmtId="44" fontId="1" fillId="0" borderId="0" applyFont="0" applyFill="0" applyBorder="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0" borderId="3"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5" fillId="0" borderId="0" applyNumberFormat="0" applyFill="0" applyBorder="0" applyAlignment="0" applyProtection="0">
      <alignment vertical="top"/>
      <protection locked="0"/>
    </xf>
    <xf numFmtId="0" fontId="38" fillId="7" borderId="1" applyNumberFormat="0" applyAlignment="0" applyProtection="0"/>
    <xf numFmtId="0" fontId="39" fillId="0" borderId="6" applyNumberFormat="0" applyFill="0" applyAlignment="0" applyProtection="0"/>
    <xf numFmtId="0" fontId="40" fillId="22" borderId="0" applyNumberFormat="0" applyBorder="0" applyAlignment="0" applyProtection="0"/>
    <xf numFmtId="0" fontId="1" fillId="23" borderId="7" applyNumberFormat="0" applyFont="0" applyAlignment="0" applyProtection="0"/>
    <xf numFmtId="0" fontId="41" fillId="20" borderId="8" applyNumberFormat="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1" fillId="0" borderId="0"/>
  </cellStyleXfs>
  <cellXfs count="514">
    <xf numFmtId="0" fontId="0" fillId="0" borderId="0" xfId="0"/>
    <xf numFmtId="0" fontId="0" fillId="0" borderId="0" xfId="0" applyProtection="1"/>
    <xf numFmtId="0" fontId="3" fillId="0" borderId="0" xfId="0" applyFont="1" applyAlignment="1" applyProtection="1">
      <alignment horizontal="left"/>
    </xf>
    <xf numFmtId="0" fontId="3" fillId="0" borderId="0" xfId="0" applyFont="1" applyAlignment="1" applyProtection="1"/>
    <xf numFmtId="0" fontId="0" fillId="0" borderId="0" xfId="0" applyAlignment="1" applyProtection="1">
      <alignment horizontal="left" vertical="top" wrapText="1"/>
    </xf>
    <xf numFmtId="0" fontId="3" fillId="0" borderId="0" xfId="0" applyFont="1" applyProtection="1"/>
    <xf numFmtId="0" fontId="0" fillId="0" borderId="0" xfId="0" applyAlignment="1" applyProtection="1">
      <alignment wrapText="1"/>
    </xf>
    <xf numFmtId="0" fontId="0" fillId="0" borderId="0" xfId="0" applyAlignment="1" applyProtection="1">
      <alignment horizontal="left" wrapText="1"/>
    </xf>
    <xf numFmtId="0" fontId="0" fillId="0" borderId="0" xfId="0" applyAlignment="1" applyProtection="1">
      <alignment vertical="top" wrapText="1"/>
    </xf>
    <xf numFmtId="0" fontId="0" fillId="0" borderId="0" xfId="0" quotePrefix="1" applyProtection="1"/>
    <xf numFmtId="0" fontId="7" fillId="0" borderId="0" xfId="0" quotePrefix="1" applyFont="1"/>
    <xf numFmtId="0" fontId="7" fillId="0" borderId="0" xfId="0" applyFont="1" applyProtection="1">
      <protection locked="0"/>
    </xf>
    <xf numFmtId="0" fontId="3" fillId="0" borderId="0" xfId="0" applyFont="1" applyAlignment="1">
      <alignment horizontal="right"/>
    </xf>
    <xf numFmtId="14" fontId="0" fillId="0" borderId="0" xfId="0" applyNumberFormat="1" applyAlignment="1" applyProtection="1">
      <alignment horizontal="left"/>
      <protection locked="0"/>
    </xf>
    <xf numFmtId="14" fontId="3" fillId="0" borderId="0" xfId="0" applyNumberFormat="1" applyFont="1" applyAlignment="1" applyProtection="1">
      <alignment horizontal="center" textRotation="90"/>
    </xf>
    <xf numFmtId="14" fontId="0" fillId="0" borderId="0" xfId="0" applyNumberFormat="1" applyAlignment="1" applyProtection="1">
      <alignment horizontal="left"/>
    </xf>
    <xf numFmtId="0" fontId="3" fillId="0" borderId="0" xfId="0" applyFont="1" applyBorder="1" applyAlignment="1">
      <alignment horizontal="right"/>
    </xf>
    <xf numFmtId="0" fontId="4" fillId="0" borderId="0" xfId="0" applyFont="1" applyAlignment="1" applyProtection="1">
      <alignment horizontal="center"/>
      <protection locked="0"/>
    </xf>
    <xf numFmtId="0" fontId="0" fillId="0" borderId="10" xfId="0" applyBorder="1" applyProtection="1">
      <protection locked="0"/>
    </xf>
    <xf numFmtId="0" fontId="0" fillId="0" borderId="0" xfId="0" applyBorder="1" applyProtection="1">
      <protection locked="0"/>
    </xf>
    <xf numFmtId="0" fontId="0" fillId="0" borderId="0" xfId="0" applyBorder="1" applyProtection="1"/>
    <xf numFmtId="0" fontId="3" fillId="0" borderId="11" xfId="0" applyFont="1" applyBorder="1" applyAlignment="1">
      <alignment horizontal="right"/>
    </xf>
    <xf numFmtId="0" fontId="0" fillId="0" borderId="12" xfId="0" applyBorder="1" applyProtection="1">
      <protection locked="0"/>
    </xf>
    <xf numFmtId="0" fontId="0" fillId="0" borderId="11" xfId="0" applyBorder="1" applyProtection="1">
      <protection locked="0"/>
    </xf>
    <xf numFmtId="0" fontId="0" fillId="0" borderId="11" xfId="0" applyBorder="1" applyProtection="1"/>
    <xf numFmtId="0" fontId="0" fillId="0" borderId="0" xfId="0" applyAlignment="1" applyProtection="1">
      <alignment horizontal="left"/>
      <protection locked="0"/>
    </xf>
    <xf numFmtId="0" fontId="0" fillId="0" borderId="0" xfId="0" applyBorder="1"/>
    <xf numFmtId="0" fontId="3" fillId="0" borderId="10" xfId="0" applyFont="1" applyBorder="1" applyAlignment="1">
      <alignment horizontal="left" wrapText="1"/>
    </xf>
    <xf numFmtId="0" fontId="3" fillId="0" borderId="13" xfId="0" applyFont="1" applyBorder="1" applyAlignment="1"/>
    <xf numFmtId="0" fontId="0" fillId="0" borderId="10" xfId="0" applyBorder="1" applyAlignment="1">
      <alignment horizontal="right"/>
    </xf>
    <xf numFmtId="0" fontId="0" fillId="0" borderId="14" xfId="0" applyBorder="1" applyAlignment="1">
      <alignment horizontal="left"/>
    </xf>
    <xf numFmtId="0" fontId="0" fillId="24" borderId="15" xfId="0" applyFill="1" applyBorder="1" applyAlignment="1" applyProtection="1">
      <alignment horizontal="center"/>
    </xf>
    <xf numFmtId="0" fontId="0" fillId="24" borderId="13" xfId="0" applyFill="1" applyBorder="1" applyAlignment="1" applyProtection="1">
      <alignment horizontal="center"/>
    </xf>
    <xf numFmtId="0" fontId="0" fillId="24" borderId="16" xfId="0" applyFill="1" applyBorder="1" applyAlignment="1" applyProtection="1">
      <alignment horizontal="center"/>
    </xf>
    <xf numFmtId="0" fontId="0" fillId="24" borderId="18" xfId="0" applyFill="1" applyBorder="1" applyAlignment="1" applyProtection="1">
      <alignment horizontal="center"/>
    </xf>
    <xf numFmtId="0" fontId="0" fillId="24" borderId="11" xfId="0" applyFill="1" applyBorder="1" applyAlignment="1" applyProtection="1">
      <alignment horizontal="center"/>
    </xf>
    <xf numFmtId="0" fontId="0" fillId="24" borderId="12" xfId="0" applyFill="1" applyBorder="1" applyAlignment="1" applyProtection="1">
      <alignment horizontal="center"/>
    </xf>
    <xf numFmtId="0" fontId="3" fillId="0" borderId="0" xfId="0" applyFont="1" applyBorder="1" applyAlignment="1">
      <alignment horizontal="center"/>
    </xf>
    <xf numFmtId="0" fontId="3" fillId="0" borderId="19" xfId="0" applyFont="1" applyBorder="1" applyAlignment="1">
      <alignment horizontal="center"/>
    </xf>
    <xf numFmtId="0" fontId="3" fillId="0" borderId="0" xfId="0" applyFont="1" applyBorder="1" applyAlignment="1"/>
    <xf numFmtId="0" fontId="0" fillId="0" borderId="21" xfId="0" applyBorder="1" applyAlignment="1" applyProtection="1">
      <protection locked="0"/>
    </xf>
    <xf numFmtId="0" fontId="0" fillId="0" borderId="14" xfId="0" applyFill="1" applyBorder="1" applyAlignment="1" applyProtection="1">
      <alignment horizontal="center"/>
      <protection locked="0"/>
    </xf>
    <xf numFmtId="0" fontId="0" fillId="0" borderId="14" xfId="0" applyBorder="1" applyAlignment="1" applyProtection="1">
      <alignment horizontal="center"/>
      <protection locked="0"/>
    </xf>
    <xf numFmtId="0" fontId="0" fillId="0" borderId="21" xfId="0" applyBorder="1" applyAlignment="1" applyProtection="1">
      <alignment horizontal="left"/>
      <protection locked="0"/>
    </xf>
    <xf numFmtId="0" fontId="0" fillId="0" borderId="14" xfId="0" applyBorder="1" applyAlignment="1" applyProtection="1">
      <alignment horizontal="left"/>
      <protection locked="0"/>
    </xf>
    <xf numFmtId="0" fontId="0" fillId="0" borderId="22" xfId="0" applyBorder="1" applyAlignment="1" applyProtection="1">
      <alignment horizontal="center"/>
      <protection locked="0"/>
    </xf>
    <xf numFmtId="0" fontId="4" fillId="0" borderId="14" xfId="0" applyFont="1" applyBorder="1" applyAlignment="1" applyProtection="1">
      <alignment horizontal="center"/>
      <protection locked="0"/>
    </xf>
    <xf numFmtId="0" fontId="0" fillId="0" borderId="21" xfId="0" applyFill="1" applyBorder="1" applyAlignment="1" applyProtection="1">
      <alignment horizontal="left"/>
      <protection locked="0"/>
    </xf>
    <xf numFmtId="0" fontId="0" fillId="0" borderId="14" xfId="0" applyBorder="1" applyProtection="1">
      <protection locked="0"/>
    </xf>
    <xf numFmtId="0" fontId="12" fillId="0" borderId="21" xfId="0" applyFont="1" applyFill="1" applyBorder="1" applyAlignment="1" applyProtection="1">
      <alignment horizontal="left"/>
      <protection locked="0"/>
    </xf>
    <xf numFmtId="0" fontId="1" fillId="0" borderId="21" xfId="0" applyFont="1" applyBorder="1" applyAlignment="1" applyProtection="1">
      <alignment horizontal="left"/>
      <protection locked="0"/>
    </xf>
    <xf numFmtId="0" fontId="12" fillId="0" borderId="21" xfId="0" applyFont="1" applyBorder="1" applyAlignment="1" applyProtection="1">
      <alignment horizontal="left"/>
      <protection locked="0"/>
    </xf>
    <xf numFmtId="0" fontId="0" fillId="0" borderId="23" xfId="0" applyBorder="1" applyAlignment="1" applyProtection="1">
      <alignment horizontal="left"/>
      <protection locked="0"/>
    </xf>
    <xf numFmtId="0" fontId="0" fillId="0" borderId="23" xfId="0" applyBorder="1" applyProtection="1">
      <protection locked="0"/>
    </xf>
    <xf numFmtId="0" fontId="7" fillId="0" borderId="0" xfId="0" applyFont="1" applyFill="1" applyBorder="1" applyAlignment="1">
      <alignment horizontal="center" vertical="top" textRotation="90"/>
    </xf>
    <xf numFmtId="0" fontId="0" fillId="0" borderId="10" xfId="0" applyBorder="1" applyAlignment="1">
      <alignment horizontal="center"/>
    </xf>
    <xf numFmtId="0" fontId="4" fillId="0" borderId="13" xfId="0" applyFont="1" applyBorder="1" applyAlignment="1">
      <alignment vertical="top" wrapText="1"/>
    </xf>
    <xf numFmtId="0" fontId="12" fillId="0" borderId="14" xfId="0" applyFont="1" applyBorder="1" applyAlignment="1" applyProtection="1">
      <alignment horizontal="center"/>
      <protection locked="0"/>
    </xf>
    <xf numFmtId="0" fontId="4" fillId="0" borderId="13" xfId="0" applyFont="1" applyBorder="1" applyAlignment="1"/>
    <xf numFmtId="0" fontId="4" fillId="0" borderId="14" xfId="0" applyFont="1" applyBorder="1" applyAlignment="1"/>
    <xf numFmtId="0" fontId="16" fillId="0" borderId="19" xfId="0" applyFont="1" applyBorder="1" applyAlignment="1">
      <alignment horizontal="center"/>
    </xf>
    <xf numFmtId="0" fontId="16" fillId="0" borderId="24" xfId="0" applyFont="1" applyBorder="1" applyAlignment="1">
      <alignment horizontal="center"/>
    </xf>
    <xf numFmtId="0" fontId="0" fillId="0" borderId="0" xfId="0" applyBorder="1" applyAlignment="1">
      <alignment horizontal="right"/>
    </xf>
    <xf numFmtId="0" fontId="16" fillId="0" borderId="0" xfId="0" applyFont="1" applyBorder="1" applyAlignment="1">
      <alignment horizontal="center"/>
    </xf>
    <xf numFmtId="0" fontId="12" fillId="0" borderId="0" xfId="0" applyFont="1"/>
    <xf numFmtId="0" fontId="0" fillId="0" borderId="0" xfId="0" applyAlignment="1">
      <alignment horizontal="center"/>
    </xf>
    <xf numFmtId="0" fontId="0" fillId="0" borderId="0" xfId="0" applyFill="1"/>
    <xf numFmtId="0" fontId="3" fillId="0" borderId="0" xfId="0" applyFont="1" applyBorder="1" applyAlignment="1" applyProtection="1">
      <alignment horizontal="center"/>
    </xf>
    <xf numFmtId="0" fontId="4" fillId="0" borderId="14" xfId="0" applyFont="1" applyBorder="1" applyAlignment="1">
      <alignment wrapText="1"/>
    </xf>
    <xf numFmtId="0" fontId="4" fillId="0" borderId="22" xfId="0" applyFont="1" applyBorder="1" applyAlignment="1">
      <alignment wrapText="1"/>
    </xf>
    <xf numFmtId="0" fontId="0" fillId="0" borderId="14" xfId="0" applyBorder="1" applyAlignment="1">
      <alignment horizontal="left" wrapText="1"/>
    </xf>
    <xf numFmtId="0" fontId="0" fillId="0" borderId="17" xfId="0" applyBorder="1" applyAlignment="1">
      <alignment horizontal="left" wrapText="1"/>
    </xf>
    <xf numFmtId="0" fontId="0" fillId="0" borderId="14" xfId="0" applyBorder="1"/>
    <xf numFmtId="0" fontId="4" fillId="0" borderId="14" xfId="0" applyFont="1" applyBorder="1" applyAlignment="1" applyProtection="1">
      <alignment horizontal="left" indent="1"/>
      <protection locked="0"/>
    </xf>
    <xf numFmtId="0" fontId="7" fillId="0" borderId="25" xfId="0" applyFont="1" applyBorder="1" applyAlignment="1" applyProtection="1">
      <alignment horizontal="center" vertical="center" wrapText="1"/>
    </xf>
    <xf numFmtId="0" fontId="0" fillId="0" borderId="26" xfId="0" applyBorder="1" applyAlignment="1" applyProtection="1">
      <alignment horizontal="left" indent="1"/>
    </xf>
    <xf numFmtId="0" fontId="19" fillId="0" borderId="27" xfId="0" applyFont="1" applyBorder="1" applyAlignment="1" applyProtection="1">
      <alignment horizontal="center"/>
    </xf>
    <xf numFmtId="0" fontId="0" fillId="0" borderId="28" xfId="0" applyBorder="1" applyAlignment="1" applyProtection="1">
      <alignment horizontal="left" indent="1"/>
    </xf>
    <xf numFmtId="0" fontId="19" fillId="0" borderId="29" xfId="0" applyFont="1" applyBorder="1" applyAlignment="1" applyProtection="1">
      <alignment horizontal="center"/>
    </xf>
    <xf numFmtId="0" fontId="19" fillId="0" borderId="21" xfId="0" applyFont="1" applyBorder="1" applyAlignment="1" applyProtection="1">
      <alignment horizontal="center"/>
    </xf>
    <xf numFmtId="0" fontId="19" fillId="0" borderId="11" xfId="0" applyFont="1" applyBorder="1" applyAlignment="1" applyProtection="1">
      <alignment horizontal="center"/>
    </xf>
    <xf numFmtId="0" fontId="0" fillId="0" borderId="28" xfId="0" applyBorder="1" applyAlignment="1" applyProtection="1">
      <alignment horizontal="left" vertical="top" indent="2"/>
    </xf>
    <xf numFmtId="0" fontId="0" fillId="0" borderId="0" xfId="0" applyAlignment="1" applyProtection="1">
      <alignment horizontal="center"/>
    </xf>
    <xf numFmtId="0" fontId="20" fillId="0" borderId="0" xfId="0" applyFont="1" applyAlignment="1" applyProtection="1">
      <alignment horizontal="center" vertical="center"/>
    </xf>
    <xf numFmtId="0" fontId="20" fillId="0" borderId="0" xfId="0" applyFont="1" applyBorder="1" applyAlignment="1" applyProtection="1">
      <alignment horizontal="center" vertical="center"/>
    </xf>
    <xf numFmtId="0" fontId="4" fillId="0" borderId="0" xfId="0" applyFont="1" applyProtection="1"/>
    <xf numFmtId="166" fontId="18" fillId="0" borderId="30" xfId="0" applyNumberFormat="1" applyFont="1" applyBorder="1" applyAlignment="1" applyProtection="1">
      <alignment horizontal="center"/>
      <protection locked="0"/>
    </xf>
    <xf numFmtId="166" fontId="18" fillId="0" borderId="21" xfId="0" applyNumberFormat="1" applyFont="1" applyBorder="1" applyAlignment="1" applyProtection="1">
      <alignment horizontal="center"/>
    </xf>
    <xf numFmtId="166" fontId="18" fillId="0" borderId="31" xfId="0" applyNumberFormat="1" applyFont="1" applyBorder="1" applyAlignment="1" applyProtection="1">
      <alignment horizontal="center"/>
      <protection locked="0"/>
    </xf>
    <xf numFmtId="166" fontId="18" fillId="0" borderId="11" xfId="0" applyNumberFormat="1" applyFont="1" applyBorder="1" applyAlignment="1" applyProtection="1">
      <alignment horizontal="center"/>
    </xf>
    <xf numFmtId="166" fontId="18" fillId="0" borderId="21" xfId="0" applyNumberFormat="1" applyFont="1" applyBorder="1" applyAlignment="1" applyProtection="1">
      <alignment horizontal="center"/>
      <protection locked="0"/>
    </xf>
    <xf numFmtId="166" fontId="18" fillId="0" borderId="32" xfId="0" applyNumberFormat="1" applyFont="1" applyBorder="1" applyAlignment="1" applyProtection="1">
      <alignment horizontal="center"/>
      <protection locked="0"/>
    </xf>
    <xf numFmtId="166" fontId="18" fillId="0" borderId="0" xfId="0" applyNumberFormat="1" applyFont="1" applyBorder="1" applyAlignment="1" applyProtection="1">
      <alignment horizontal="center"/>
    </xf>
    <xf numFmtId="166" fontId="18" fillId="0" borderId="34" xfId="0" applyNumberFormat="1" applyFont="1" applyBorder="1" applyAlignment="1" applyProtection="1">
      <alignment horizontal="center"/>
      <protection locked="0"/>
    </xf>
    <xf numFmtId="166" fontId="18" fillId="0" borderId="33" xfId="0" applyNumberFormat="1" applyFont="1" applyBorder="1" applyAlignment="1" applyProtection="1">
      <alignment horizontal="center"/>
    </xf>
    <xf numFmtId="166" fontId="18" fillId="0" borderId="35" xfId="0" applyNumberFormat="1" applyFont="1" applyBorder="1" applyAlignment="1" applyProtection="1">
      <alignment horizontal="center"/>
      <protection locked="0"/>
    </xf>
    <xf numFmtId="166" fontId="18" fillId="0" borderId="37" xfId="0" applyNumberFormat="1" applyFont="1" applyBorder="1" applyAlignment="1" applyProtection="1">
      <alignment horizontal="center"/>
    </xf>
    <xf numFmtId="166" fontId="18" fillId="0" borderId="33" xfId="0" applyNumberFormat="1" applyFont="1" applyBorder="1" applyAlignment="1" applyProtection="1">
      <alignment horizontal="center"/>
      <protection locked="0"/>
    </xf>
    <xf numFmtId="166" fontId="18" fillId="0" borderId="38" xfId="0" applyNumberFormat="1" applyFont="1" applyBorder="1" applyAlignment="1" applyProtection="1">
      <alignment horizontal="center"/>
      <protection locked="0"/>
    </xf>
    <xf numFmtId="0" fontId="19" fillId="0" borderId="39" xfId="0" applyFont="1" applyBorder="1" applyAlignment="1" applyProtection="1">
      <alignment horizontal="center"/>
    </xf>
    <xf numFmtId="0" fontId="7" fillId="0" borderId="14" xfId="0" applyFont="1" applyBorder="1" applyAlignment="1">
      <alignment horizontal="center" vertical="center" wrapText="1"/>
    </xf>
    <xf numFmtId="0" fontId="13" fillId="0" borderId="40" xfId="0" applyFont="1" applyFill="1" applyBorder="1" applyAlignment="1">
      <alignment vertical="center" textRotation="90"/>
    </xf>
    <xf numFmtId="0" fontId="3" fillId="0" borderId="14" xfId="0" applyFont="1" applyBorder="1" applyAlignment="1" applyProtection="1">
      <alignment horizontal="left"/>
    </xf>
    <xf numFmtId="0" fontId="0" fillId="0" borderId="14" xfId="0" applyBorder="1" applyAlignment="1" applyProtection="1">
      <alignment horizontal="left" indent="1"/>
    </xf>
    <xf numFmtId="0" fontId="3" fillId="0" borderId="14" xfId="0" applyFont="1" applyBorder="1" applyAlignment="1" applyProtection="1">
      <alignment horizontal="left" vertical="top"/>
    </xf>
    <xf numFmtId="0" fontId="0" fillId="0" borderId="14" xfId="0" applyBorder="1" applyAlignment="1" applyProtection="1">
      <alignment horizontal="left" vertical="top" indent="1"/>
    </xf>
    <xf numFmtId="0" fontId="13" fillId="0" borderId="20" xfId="0" applyFont="1" applyFill="1" applyBorder="1" applyAlignment="1">
      <alignment vertical="center" textRotation="90"/>
    </xf>
    <xf numFmtId="0" fontId="4" fillId="0" borderId="14" xfId="0" applyFont="1" applyBorder="1" applyAlignment="1" applyProtection="1">
      <alignment horizontal="left" vertical="top" indent="1"/>
    </xf>
    <xf numFmtId="0" fontId="20" fillId="0" borderId="0" xfId="0" applyFont="1" applyAlignment="1">
      <alignment horizontal="center" vertical="center"/>
    </xf>
    <xf numFmtId="0" fontId="21" fillId="0" borderId="0" xfId="0" applyFont="1" applyFill="1" applyBorder="1" applyAlignment="1">
      <alignment horizontal="left"/>
    </xf>
    <xf numFmtId="0" fontId="1" fillId="0" borderId="0" xfId="0" applyFont="1" applyFill="1" applyBorder="1"/>
    <xf numFmtId="0" fontId="0" fillId="0" borderId="21" xfId="0" applyBorder="1"/>
    <xf numFmtId="165" fontId="0" fillId="0" borderId="0" xfId="0" applyNumberFormat="1" applyProtection="1"/>
    <xf numFmtId="0" fontId="3" fillId="0" borderId="0" xfId="0" applyFont="1" applyAlignment="1"/>
    <xf numFmtId="165" fontId="4" fillId="0" borderId="23" xfId="0" applyNumberFormat="1" applyFont="1" applyFill="1" applyBorder="1" applyAlignment="1" applyProtection="1">
      <alignment horizontal="center"/>
      <protection locked="0"/>
    </xf>
    <xf numFmtId="0" fontId="0" fillId="0" borderId="0" xfId="0" applyBorder="1" applyAlignment="1" applyProtection="1">
      <alignment horizontal="right"/>
    </xf>
    <xf numFmtId="0" fontId="3" fillId="0" borderId="14" xfId="0" applyFont="1" applyBorder="1" applyAlignment="1">
      <alignment horizontal="center"/>
    </xf>
    <xf numFmtId="0" fontId="9" fillId="0" borderId="0" xfId="0" applyFont="1" applyBorder="1" applyAlignment="1">
      <alignment horizontal="right"/>
    </xf>
    <xf numFmtId="0" fontId="9" fillId="0" borderId="10" xfId="0" applyFont="1" applyBorder="1" applyAlignment="1">
      <alignment horizontal="left" wrapText="1"/>
    </xf>
    <xf numFmtId="0" fontId="22" fillId="0" borderId="0" xfId="0" applyFont="1"/>
    <xf numFmtId="0" fontId="1" fillId="0" borderId="0" xfId="0" applyFont="1" applyAlignment="1">
      <alignment horizontal="right"/>
    </xf>
    <xf numFmtId="0" fontId="1" fillId="0" borderId="0" xfId="0" applyFont="1" applyBorder="1" applyAlignment="1">
      <alignment horizontal="left" wrapText="1"/>
    </xf>
    <xf numFmtId="0" fontId="9" fillId="0" borderId="0" xfId="0" applyFont="1" applyAlignment="1">
      <alignment horizontal="right"/>
    </xf>
    <xf numFmtId="0" fontId="9" fillId="0" borderId="0" xfId="0" applyFont="1" applyBorder="1" applyAlignment="1">
      <alignment horizontal="left" wrapText="1"/>
    </xf>
    <xf numFmtId="0" fontId="11" fillId="0" borderId="14" xfId="0" applyFont="1" applyBorder="1" applyAlignment="1" applyProtection="1">
      <alignment horizontal="center"/>
      <protection locked="0"/>
    </xf>
    <xf numFmtId="0" fontId="0" fillId="0" borderId="0" xfId="0" quotePrefix="1"/>
    <xf numFmtId="164" fontId="0" fillId="0" borderId="0" xfId="0" applyNumberFormat="1" applyAlignment="1">
      <alignment horizontal="center"/>
    </xf>
    <xf numFmtId="0" fontId="3" fillId="0" borderId="0" xfId="0" applyFont="1" applyAlignment="1" applyProtection="1">
      <alignment vertical="top"/>
    </xf>
    <xf numFmtId="167" fontId="0" fillId="0" borderId="10"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166" fontId="18" fillId="0" borderId="17" xfId="0" applyNumberFormat="1" applyFont="1" applyBorder="1" applyAlignment="1" applyProtection="1">
      <alignment horizontal="center"/>
      <protection locked="0"/>
    </xf>
    <xf numFmtId="167" fontId="3" fillId="0" borderId="0" xfId="0" applyNumberFormat="1" applyFont="1" applyBorder="1" applyAlignment="1">
      <alignment horizontal="right"/>
    </xf>
    <xf numFmtId="0" fontId="3" fillId="0" borderId="0" xfId="0" applyFont="1" applyFill="1" applyBorder="1" applyAlignment="1">
      <alignment horizontal="left"/>
    </xf>
    <xf numFmtId="0" fontId="4" fillId="0" borderId="0" xfId="0" applyFont="1" applyBorder="1" applyAlignment="1">
      <alignment horizontal="right"/>
    </xf>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center" vertical="top" textRotation="90"/>
    </xf>
    <xf numFmtId="0" fontId="4" fillId="0" borderId="0" xfId="0" applyFont="1" applyFill="1" applyProtection="1"/>
    <xf numFmtId="0" fontId="11" fillId="0" borderId="0" xfId="0" applyFont="1" applyProtection="1"/>
    <xf numFmtId="0" fontId="3" fillId="0" borderId="0" xfId="0" applyFont="1" applyFill="1" applyBorder="1" applyAlignment="1" applyProtection="1">
      <alignment horizontal="center" vertical="top" textRotation="90"/>
    </xf>
    <xf numFmtId="0" fontId="9" fillId="0" borderId="0" xfId="0" applyFont="1" applyBorder="1" applyAlignment="1" applyProtection="1">
      <alignment horizontal="right"/>
    </xf>
    <xf numFmtId="0" fontId="9" fillId="0" borderId="10" xfId="0" applyFont="1" applyBorder="1" applyAlignment="1" applyProtection="1">
      <alignment horizontal="left" wrapText="1"/>
    </xf>
    <xf numFmtId="0" fontId="26" fillId="0" borderId="0" xfId="0" applyFont="1" applyProtection="1"/>
    <xf numFmtId="0" fontId="4" fillId="0" borderId="0" xfId="0" applyFont="1" applyBorder="1" applyAlignment="1" applyProtection="1">
      <alignment horizontal="right"/>
    </xf>
    <xf numFmtId="0" fontId="19" fillId="0" borderId="42" xfId="0" applyFont="1" applyBorder="1" applyAlignment="1" applyProtection="1">
      <alignment horizontal="center"/>
    </xf>
    <xf numFmtId="0" fontId="9" fillId="0" borderId="0" xfId="0" applyFont="1" applyBorder="1" applyAlignment="1"/>
    <xf numFmtId="0" fontId="9" fillId="0" borderId="0" xfId="0" applyFont="1" applyFill="1" applyBorder="1" applyAlignment="1">
      <alignment horizontal="center" vertical="top"/>
    </xf>
    <xf numFmtId="0" fontId="27" fillId="0" borderId="0" xfId="0" applyFont="1" applyAlignment="1"/>
    <xf numFmtId="0" fontId="27" fillId="0" borderId="0" xfId="0" applyFont="1"/>
    <xf numFmtId="0" fontId="1" fillId="0" borderId="10" xfId="0" applyFont="1" applyBorder="1" applyProtection="1">
      <protection locked="0"/>
    </xf>
    <xf numFmtId="167" fontId="1" fillId="0" borderId="10" xfId="0" applyNumberFormat="1" applyFont="1" applyBorder="1" applyProtection="1">
      <protection locked="0"/>
    </xf>
    <xf numFmtId="44" fontId="1" fillId="0" borderId="14" xfId="28" applyFont="1" applyBorder="1" applyProtection="1">
      <protection locked="0"/>
    </xf>
    <xf numFmtId="44" fontId="1" fillId="0" borderId="14" xfId="28" applyFont="1" applyBorder="1" applyProtection="1"/>
    <xf numFmtId="44" fontId="1" fillId="0" borderId="14" xfId="28" applyFont="1" applyBorder="1" applyAlignment="1" applyProtection="1">
      <alignment wrapText="1"/>
    </xf>
    <xf numFmtId="44" fontId="3" fillId="0" borderId="19" xfId="28" applyFont="1" applyBorder="1" applyAlignment="1" applyProtection="1">
      <alignment wrapText="1"/>
    </xf>
    <xf numFmtId="0" fontId="3" fillId="0" borderId="21" xfId="0" applyFont="1" applyBorder="1" applyAlignment="1" applyProtection="1">
      <alignment horizontal="left"/>
    </xf>
    <xf numFmtId="0" fontId="3" fillId="0" borderId="11" xfId="0" applyFont="1" applyBorder="1" applyAlignment="1" applyProtection="1">
      <alignment horizontal="left" vertical="top" indent="1"/>
    </xf>
    <xf numFmtId="0" fontId="3" fillId="0" borderId="21" xfId="0" applyFont="1" applyBorder="1" applyAlignment="1" applyProtection="1">
      <alignment horizontal="left" vertical="top" indent="1"/>
    </xf>
    <xf numFmtId="0" fontId="5" fillId="0" borderId="0" xfId="35" applyAlignment="1" applyProtection="1">
      <alignment horizontal="left"/>
    </xf>
    <xf numFmtId="0" fontId="1" fillId="0" borderId="14" xfId="0" applyFont="1" applyBorder="1" applyAlignment="1">
      <alignment vertical="top" wrapText="1"/>
    </xf>
    <xf numFmtId="0" fontId="1" fillId="0" borderId="14" xfId="0" applyFont="1" applyBorder="1" applyAlignment="1"/>
    <xf numFmtId="0" fontId="1" fillId="0" borderId="14" xfId="0" applyFont="1" applyBorder="1" applyAlignment="1">
      <alignment horizontal="left"/>
    </xf>
    <xf numFmtId="0" fontId="1" fillId="0" borderId="0" xfId="0" quotePrefix="1" applyFont="1"/>
    <xf numFmtId="0" fontId="6" fillId="0" borderId="29" xfId="0" applyFont="1" applyBorder="1" applyAlignment="1" applyProtection="1">
      <alignment horizontal="center" vertical="center" textRotation="90"/>
    </xf>
    <xf numFmtId="166" fontId="6" fillId="0" borderId="30" xfId="0" applyNumberFormat="1" applyFont="1" applyBorder="1" applyAlignment="1" applyProtection="1">
      <alignment horizontal="center" vertical="center" textRotation="90" wrapText="1"/>
    </xf>
    <xf numFmtId="0" fontId="6" fillId="0" borderId="23" xfId="0" applyFont="1" applyBorder="1" applyAlignment="1" applyProtection="1">
      <alignment horizontal="center" vertical="center" textRotation="90"/>
    </xf>
    <xf numFmtId="166" fontId="6" fillId="0" borderId="34" xfId="0" applyNumberFormat="1" applyFont="1" applyBorder="1" applyAlignment="1" applyProtection="1">
      <alignment horizontal="center" vertical="center" textRotation="90" wrapText="1"/>
    </xf>
    <xf numFmtId="0" fontId="6" fillId="0" borderId="0" xfId="0" applyFont="1" applyBorder="1" applyProtection="1"/>
    <xf numFmtId="0" fontId="6" fillId="0" borderId="0" xfId="0" applyFont="1" applyProtection="1"/>
    <xf numFmtId="0" fontId="27" fillId="0" borderId="26" xfId="0" applyFont="1" applyBorder="1" applyAlignment="1" applyProtection="1">
      <alignment horizontal="center" vertical="center" wrapText="1"/>
    </xf>
    <xf numFmtId="0" fontId="11" fillId="0" borderId="14" xfId="0" applyFont="1" applyBorder="1" applyAlignment="1" applyProtection="1">
      <alignment horizontal="center" vertical="top"/>
      <protection locked="0"/>
    </xf>
    <xf numFmtId="0" fontId="1" fillId="0" borderId="0" xfId="44"/>
    <xf numFmtId="0" fontId="9" fillId="0" borderId="0" xfId="44" applyFont="1" applyBorder="1" applyAlignment="1" applyProtection="1">
      <alignment horizontal="right"/>
    </xf>
    <xf numFmtId="0" fontId="7" fillId="0" borderId="10" xfId="44" applyFont="1" applyBorder="1" applyAlignment="1" applyProtection="1">
      <alignment horizontal="left" wrapText="1"/>
    </xf>
    <xf numFmtId="0" fontId="3" fillId="0" borderId="13" xfId="44" applyFont="1" applyBorder="1" applyAlignment="1" applyProtection="1"/>
    <xf numFmtId="0" fontId="1" fillId="0" borderId="13" xfId="44" applyFont="1" applyBorder="1" applyAlignment="1" applyProtection="1"/>
    <xf numFmtId="0" fontId="3" fillId="0" borderId="0" xfId="44" applyFont="1" applyBorder="1" applyAlignment="1" applyProtection="1"/>
    <xf numFmtId="0" fontId="1" fillId="0" borderId="0" xfId="44" applyFont="1" applyBorder="1" applyAlignment="1" applyProtection="1"/>
    <xf numFmtId="0" fontId="3" fillId="0" borderId="11" xfId="44" applyFont="1" applyBorder="1" applyAlignment="1" applyProtection="1"/>
    <xf numFmtId="0" fontId="1" fillId="0" borderId="11" xfId="44" applyFont="1" applyBorder="1" applyAlignment="1" applyProtection="1"/>
    <xf numFmtId="0" fontId="23" fillId="0" borderId="11" xfId="44" applyFont="1" applyBorder="1" applyAlignment="1" applyProtection="1">
      <alignment horizontal="left" wrapText="1"/>
    </xf>
    <xf numFmtId="0" fontId="6" fillId="0" borderId="11" xfId="44" applyFont="1" applyBorder="1" applyAlignment="1" applyProtection="1">
      <alignment horizontal="left" wrapText="1"/>
    </xf>
    <xf numFmtId="0" fontId="1" fillId="0" borderId="0" xfId="44" applyBorder="1" applyAlignment="1" applyProtection="1">
      <alignment horizontal="right"/>
    </xf>
    <xf numFmtId="0" fontId="1" fillId="0" borderId="10" xfId="44" applyBorder="1" applyAlignment="1" applyProtection="1">
      <alignment horizontal="right"/>
    </xf>
    <xf numFmtId="0" fontId="1" fillId="0" borderId="17" xfId="44" applyFont="1" applyBorder="1" applyAlignment="1" applyProtection="1">
      <alignment horizontal="left" vertical="top"/>
    </xf>
    <xf numFmtId="0" fontId="1" fillId="0" borderId="14" xfId="44" applyFont="1" applyFill="1" applyBorder="1" applyAlignment="1" applyProtection="1">
      <alignment horizontal="center"/>
      <protection locked="0"/>
    </xf>
    <xf numFmtId="0" fontId="1" fillId="0" borderId="14" xfId="44" applyFill="1" applyBorder="1" applyAlignment="1" applyProtection="1">
      <alignment horizontal="center"/>
      <protection locked="0"/>
    </xf>
    <xf numFmtId="0" fontId="46" fillId="0" borderId="0" xfId="44" applyFont="1" applyProtection="1"/>
    <xf numFmtId="0" fontId="46" fillId="0" borderId="0" xfId="44" applyFont="1" applyBorder="1" applyProtection="1"/>
    <xf numFmtId="0" fontId="47" fillId="0" borderId="13" xfId="44" applyFont="1" applyBorder="1" applyAlignment="1" applyProtection="1">
      <alignment horizontal="center"/>
    </xf>
    <xf numFmtId="0" fontId="46" fillId="0" borderId="13" xfId="44" applyFont="1" applyBorder="1" applyAlignment="1" applyProtection="1">
      <alignment horizontal="center"/>
    </xf>
    <xf numFmtId="0" fontId="46" fillId="0" borderId="0" xfId="44" applyFont="1"/>
    <xf numFmtId="0" fontId="1" fillId="0" borderId="0" xfId="44" applyProtection="1"/>
    <xf numFmtId="0" fontId="46" fillId="0" borderId="0" xfId="44" applyFont="1" applyBorder="1" applyAlignment="1" applyProtection="1">
      <alignment horizontal="right"/>
    </xf>
    <xf numFmtId="0" fontId="46" fillId="0" borderId="13" xfId="44" applyFont="1" applyBorder="1" applyAlignment="1" applyProtection="1">
      <alignment horizontal="left" vertical="top"/>
    </xf>
    <xf numFmtId="0" fontId="3" fillId="0" borderId="0" xfId="44" applyFont="1" applyBorder="1" applyAlignment="1" applyProtection="1">
      <alignment horizontal="center"/>
    </xf>
    <xf numFmtId="0" fontId="3" fillId="0" borderId="19" xfId="44" applyFont="1" applyBorder="1" applyAlignment="1" applyProtection="1">
      <alignment horizontal="center"/>
    </xf>
    <xf numFmtId="0" fontId="0" fillId="0" borderId="0" xfId="0" applyAlignment="1" applyProtection="1"/>
    <xf numFmtId="0" fontId="11" fillId="0" borderId="22" xfId="0" applyFont="1" applyBorder="1" applyAlignment="1" applyProtection="1">
      <alignment horizontal="center" vertical="top"/>
      <protection locked="0"/>
    </xf>
    <xf numFmtId="0" fontId="11" fillId="0" borderId="41" xfId="0" applyFont="1" applyBorder="1" applyAlignment="1" applyProtection="1">
      <alignment horizontal="center"/>
      <protection locked="0"/>
    </xf>
    <xf numFmtId="0" fontId="11" fillId="0" borderId="22" xfId="0" applyFont="1" applyBorder="1" applyAlignment="1" applyProtection="1">
      <alignment horizontal="center"/>
      <protection locked="0"/>
    </xf>
    <xf numFmtId="0" fontId="48" fillId="0" borderId="21" xfId="0" applyFont="1" applyBorder="1" applyAlignment="1" applyProtection="1">
      <alignment horizontal="center"/>
    </xf>
    <xf numFmtId="0" fontId="3" fillId="0" borderId="0" xfId="0" applyFont="1" applyBorder="1" applyAlignment="1" applyProtection="1">
      <alignment horizontal="right"/>
    </xf>
    <xf numFmtId="0" fontId="9" fillId="0" borderId="0" xfId="0" applyFont="1" applyBorder="1" applyAlignment="1" applyProtection="1"/>
    <xf numFmtId="0" fontId="9" fillId="0" borderId="0" xfId="0" applyFont="1" applyAlignment="1" applyProtection="1"/>
    <xf numFmtId="0" fontId="1" fillId="0" borderId="11" xfId="0" applyFont="1" applyBorder="1" applyAlignment="1" applyProtection="1">
      <alignment vertical="top" wrapText="1"/>
    </xf>
    <xf numFmtId="0" fontId="11" fillId="0" borderId="11" xfId="0" applyFont="1" applyBorder="1" applyAlignment="1" applyProtection="1">
      <alignment horizontal="center" vertical="top"/>
    </xf>
    <xf numFmtId="0" fontId="12" fillId="0" borderId="11" xfId="0" applyFont="1" applyBorder="1" applyAlignment="1" applyProtection="1">
      <alignment horizontal="center"/>
    </xf>
    <xf numFmtId="0" fontId="0" fillId="0" borderId="10" xfId="0" applyBorder="1" applyAlignment="1" applyProtection="1">
      <alignment horizontal="right"/>
    </xf>
    <xf numFmtId="0" fontId="1" fillId="0" borderId="13" xfId="0" applyFont="1" applyBorder="1" applyAlignment="1" applyProtection="1">
      <alignment horizontal="left" vertical="top" wrapText="1" indent="1"/>
    </xf>
    <xf numFmtId="0" fontId="1" fillId="0" borderId="21" xfId="0" applyFont="1" applyBorder="1" applyAlignment="1" applyProtection="1"/>
    <xf numFmtId="0" fontId="1" fillId="0" borderId="21" xfId="0" applyFont="1" applyBorder="1" applyAlignment="1" applyProtection="1">
      <alignment wrapText="1"/>
    </xf>
    <xf numFmtId="0" fontId="0" fillId="0" borderId="0" xfId="0" applyBorder="1" applyAlignment="1" applyProtection="1">
      <alignment horizontal="center"/>
    </xf>
    <xf numFmtId="0" fontId="1" fillId="0" borderId="14" xfId="0" applyFont="1" applyBorder="1" applyAlignment="1" applyProtection="1">
      <alignment horizontal="left" vertical="top" wrapText="1" indent="1"/>
    </xf>
    <xf numFmtId="0" fontId="1" fillId="0" borderId="0" xfId="0" applyFont="1" applyBorder="1" applyAlignment="1" applyProtection="1">
      <alignment horizontal="left" vertical="top" wrapText="1" indent="1"/>
    </xf>
    <xf numFmtId="0" fontId="16" fillId="0" borderId="19" xfId="0" applyFont="1" applyBorder="1" applyAlignment="1" applyProtection="1">
      <alignment horizontal="center"/>
    </xf>
    <xf numFmtId="0" fontId="4" fillId="0" borderId="0" xfId="0" applyFont="1" applyBorder="1" applyAlignment="1" applyProtection="1">
      <alignment horizontal="left"/>
    </xf>
    <xf numFmtId="0" fontId="3" fillId="0" borderId="0" xfId="0" applyFont="1" applyBorder="1" applyAlignment="1" applyProtection="1">
      <alignment horizontal="left" wrapText="1"/>
    </xf>
    <xf numFmtId="0" fontId="9" fillId="0" borderId="0" xfId="0" applyFont="1" applyBorder="1"/>
    <xf numFmtId="0" fontId="0" fillId="0" borderId="10" xfId="0" applyBorder="1"/>
    <xf numFmtId="0" fontId="0" fillId="0" borderId="10" xfId="0" applyFill="1" applyBorder="1"/>
    <xf numFmtId="0" fontId="1" fillId="0" borderId="21" xfId="0" applyFont="1" applyBorder="1"/>
    <xf numFmtId="0" fontId="1" fillId="0" borderId="14" xfId="0" applyFont="1" applyBorder="1"/>
    <xf numFmtId="0" fontId="1" fillId="0" borderId="0" xfId="0" applyFont="1" applyFill="1" applyBorder="1" applyAlignment="1" applyProtection="1">
      <alignment horizontal="left" vertical="top" wrapText="1"/>
    </xf>
    <xf numFmtId="0" fontId="3" fillId="0" borderId="0" xfId="0" applyFont="1" applyBorder="1" applyAlignment="1" applyProtection="1">
      <alignment horizontal="left"/>
    </xf>
    <xf numFmtId="0" fontId="0" fillId="0" borderId="0" xfId="0" applyFont="1" applyFill="1" applyBorder="1"/>
    <xf numFmtId="0" fontId="1" fillId="0" borderId="0" xfId="0" applyFont="1" applyBorder="1"/>
    <xf numFmtId="0" fontId="9" fillId="0" borderId="0" xfId="0" applyFont="1" applyAlignment="1" applyProtection="1">
      <alignment horizontal="center"/>
    </xf>
    <xf numFmtId="0" fontId="1" fillId="0" borderId="14" xfId="0" applyFont="1" applyBorder="1" applyAlignment="1" applyProtection="1">
      <alignment horizontal="center"/>
      <protection locked="0"/>
    </xf>
    <xf numFmtId="0" fontId="13" fillId="0" borderId="0" xfId="44" applyFont="1" applyFill="1" applyAlignment="1">
      <alignment horizontal="center" vertical="center" textRotation="90"/>
    </xf>
    <xf numFmtId="0" fontId="1" fillId="0" borderId="0" xfId="44" applyFont="1" applyAlignment="1" applyProtection="1">
      <alignment horizontal="right"/>
    </xf>
    <xf numFmtId="0" fontId="9" fillId="0" borderId="0" xfId="44" applyFont="1" applyAlignment="1" applyProtection="1">
      <alignment horizontal="right"/>
    </xf>
    <xf numFmtId="0" fontId="3" fillId="0" borderId="0" xfId="44" applyFont="1" applyBorder="1" applyAlignment="1" applyProtection="1">
      <alignment horizontal="left"/>
    </xf>
    <xf numFmtId="0" fontId="1" fillId="0" borderId="0" xfId="44" applyFont="1" applyAlignment="1" applyProtection="1">
      <alignment horizontal="left"/>
    </xf>
    <xf numFmtId="0" fontId="1" fillId="0" borderId="0" xfId="44" applyBorder="1" applyAlignment="1" applyProtection="1">
      <alignment horizontal="center" textRotation="90"/>
    </xf>
    <xf numFmtId="0" fontId="1" fillId="0" borderId="0" xfId="44" applyBorder="1" applyAlignment="1" applyProtection="1">
      <alignment horizontal="left" textRotation="90"/>
    </xf>
    <xf numFmtId="0" fontId="1" fillId="0" borderId="14" xfId="44" applyFont="1" applyBorder="1" applyAlignment="1" applyProtection="1">
      <alignment horizontal="left" indent="1"/>
    </xf>
    <xf numFmtId="0" fontId="1" fillId="0" borderId="14" xfId="44" applyFont="1" applyBorder="1" applyAlignment="1" applyProtection="1">
      <alignment horizontal="center"/>
      <protection locked="0"/>
    </xf>
    <xf numFmtId="0" fontId="1" fillId="0" borderId="0" xfId="44" applyFont="1" applyAlignment="1" applyProtection="1">
      <alignment horizontal="center"/>
    </xf>
    <xf numFmtId="0" fontId="6" fillId="0" borderId="0" xfId="44" applyFont="1" applyAlignment="1" applyProtection="1">
      <alignment horizontal="right"/>
    </xf>
    <xf numFmtId="0" fontId="13" fillId="0" borderId="0" xfId="44" applyFont="1" applyFill="1" applyBorder="1" applyAlignment="1">
      <alignment horizontal="center" vertical="center" textRotation="90"/>
    </xf>
    <xf numFmtId="0" fontId="1" fillId="0" borderId="21" xfId="44" applyBorder="1" applyAlignment="1" applyProtection="1">
      <alignment horizontal="left" indent="1"/>
    </xf>
    <xf numFmtId="0" fontId="1" fillId="0" borderId="21" xfId="44" applyBorder="1" applyAlignment="1" applyProtection="1">
      <alignment horizontal="center"/>
    </xf>
    <xf numFmtId="0" fontId="1" fillId="0" borderId="0" xfId="44" applyBorder="1"/>
    <xf numFmtId="0" fontId="1" fillId="0" borderId="14" xfId="44" applyFont="1" applyBorder="1" applyProtection="1"/>
    <xf numFmtId="0" fontId="1" fillId="0" borderId="14" xfId="44" applyFont="1" applyBorder="1" applyAlignment="1" applyProtection="1">
      <alignment horizontal="left"/>
    </xf>
    <xf numFmtId="0" fontId="1" fillId="0" borderId="21" xfId="44" applyBorder="1" applyAlignment="1" applyProtection="1">
      <alignment horizontal="left"/>
    </xf>
    <xf numFmtId="0" fontId="5" fillId="0" borderId="21" xfId="35" applyBorder="1" applyAlignment="1" applyProtection="1">
      <alignment horizontal="left"/>
    </xf>
    <xf numFmtId="0" fontId="1" fillId="0" borderId="21" xfId="44" applyBorder="1" applyProtection="1"/>
    <xf numFmtId="0" fontId="1" fillId="0" borderId="14" xfId="44" applyBorder="1" applyProtection="1"/>
    <xf numFmtId="0" fontId="1" fillId="0" borderId="0" xfId="44" applyFill="1"/>
    <xf numFmtId="0" fontId="3" fillId="0" borderId="0" xfId="44" applyFont="1" applyFill="1" applyBorder="1" applyAlignment="1" applyProtection="1">
      <alignment horizontal="left"/>
    </xf>
    <xf numFmtId="0" fontId="1" fillId="0" borderId="0" xfId="44" applyAlignment="1" applyProtection="1">
      <alignment horizontal="center"/>
    </xf>
    <xf numFmtId="0" fontId="1" fillId="0" borderId="0" xfId="44" applyFont="1" applyFill="1"/>
    <xf numFmtId="0" fontId="1" fillId="0" borderId="14" xfId="44" applyFont="1" applyFill="1" applyBorder="1" applyProtection="1"/>
    <xf numFmtId="0" fontId="1" fillId="0" borderId="0" xfId="44" applyFill="1" applyBorder="1" applyProtection="1"/>
    <xf numFmtId="0" fontId="3" fillId="0" borderId="0" xfId="44" applyFont="1" applyBorder="1" applyAlignment="1">
      <alignment horizontal="center"/>
    </xf>
    <xf numFmtId="0" fontId="3" fillId="0" borderId="19" xfId="44" applyFont="1" applyBorder="1" applyAlignment="1">
      <alignment horizontal="center"/>
    </xf>
    <xf numFmtId="0" fontId="3" fillId="0" borderId="0" xfId="44" applyFont="1" applyAlignment="1" applyProtection="1">
      <alignment horizontal="left"/>
    </xf>
    <xf numFmtId="0" fontId="1" fillId="0" borderId="17" xfId="44" applyFont="1" applyBorder="1" applyProtection="1"/>
    <xf numFmtId="0" fontId="1" fillId="0" borderId="21" xfId="44" applyFont="1" applyBorder="1" applyAlignment="1" applyProtection="1">
      <alignment horizontal="left"/>
    </xf>
    <xf numFmtId="0" fontId="1" fillId="0" borderId="0" xfId="44" applyAlignment="1">
      <alignment horizontal="center"/>
    </xf>
    <xf numFmtId="0" fontId="1" fillId="0" borderId="14" xfId="44" applyBorder="1"/>
    <xf numFmtId="0" fontId="3" fillId="0" borderId="0" xfId="44" applyFont="1"/>
    <xf numFmtId="0" fontId="1" fillId="0" borderId="0" xfId="44" applyFont="1" applyBorder="1" applyAlignment="1" applyProtection="1">
      <alignment horizontal="left" wrapText="1"/>
    </xf>
    <xf numFmtId="0" fontId="9" fillId="0" borderId="0" xfId="44" applyFont="1" applyBorder="1" applyAlignment="1" applyProtection="1">
      <alignment horizontal="left" wrapText="1"/>
    </xf>
    <xf numFmtId="0" fontId="1" fillId="0" borderId="14" xfId="44" applyBorder="1" applyAlignment="1" applyProtection="1">
      <alignment horizontal="center"/>
      <protection locked="0"/>
    </xf>
    <xf numFmtId="0" fontId="0" fillId="0" borderId="28" xfId="0" applyBorder="1" applyAlignment="1" applyProtection="1">
      <alignment vertical="top"/>
    </xf>
    <xf numFmtId="0" fontId="0" fillId="0" borderId="28" xfId="0" applyBorder="1" applyAlignment="1" applyProtection="1">
      <alignment vertical="center"/>
    </xf>
    <xf numFmtId="0" fontId="1" fillId="0" borderId="28" xfId="0" applyFont="1" applyBorder="1" applyAlignment="1" applyProtection="1">
      <alignment vertical="top"/>
    </xf>
    <xf numFmtId="0" fontId="19" fillId="0" borderId="0" xfId="0" applyFont="1" applyBorder="1" applyAlignment="1" applyProtection="1">
      <alignment horizontal="center"/>
    </xf>
    <xf numFmtId="0" fontId="0" fillId="0" borderId="49" xfId="0" applyBorder="1" applyAlignment="1" applyProtection="1">
      <alignment horizontal="left" indent="1"/>
    </xf>
    <xf numFmtId="0" fontId="9" fillId="0" borderId="13" xfId="0" applyFont="1" applyBorder="1" applyAlignment="1" applyProtection="1">
      <alignment horizontal="left"/>
    </xf>
    <xf numFmtId="0" fontId="52" fillId="0" borderId="13" xfId="0" applyFont="1" applyBorder="1" applyAlignment="1" applyProtection="1">
      <alignment horizontal="center"/>
    </xf>
    <xf numFmtId="166" fontId="53" fillId="0" borderId="13" xfId="0" applyNumberFormat="1" applyFont="1" applyBorder="1" applyAlignment="1" applyProtection="1">
      <alignment horizontal="center"/>
    </xf>
    <xf numFmtId="166" fontId="53" fillId="0" borderId="36" xfId="0" applyNumberFormat="1" applyFont="1" applyBorder="1" applyAlignment="1" applyProtection="1">
      <alignment horizontal="center"/>
    </xf>
    <xf numFmtId="0" fontId="27" fillId="0" borderId="0" xfId="0" applyFont="1" applyBorder="1" applyProtection="1"/>
    <xf numFmtId="0" fontId="9" fillId="0" borderId="13" xfId="0" applyFont="1" applyBorder="1" applyAlignment="1" applyProtection="1">
      <alignment horizontal="left" vertical="top"/>
    </xf>
    <xf numFmtId="0" fontId="9" fillId="0" borderId="21" xfId="0" applyFont="1" applyBorder="1" applyAlignment="1" applyProtection="1">
      <alignment horizontal="left" vertical="top"/>
    </xf>
    <xf numFmtId="0" fontId="52" fillId="0" borderId="21" xfId="0" applyFont="1" applyBorder="1" applyAlignment="1" applyProtection="1">
      <alignment horizontal="center"/>
    </xf>
    <xf numFmtId="166" fontId="53" fillId="0" borderId="21" xfId="0" applyNumberFormat="1" applyFont="1" applyBorder="1" applyAlignment="1" applyProtection="1">
      <alignment horizontal="center"/>
    </xf>
    <xf numFmtId="166" fontId="53" fillId="0" borderId="33" xfId="0" applyNumberFormat="1" applyFont="1" applyBorder="1" applyAlignment="1" applyProtection="1">
      <alignment horizontal="center"/>
    </xf>
    <xf numFmtId="0" fontId="1" fillId="0" borderId="14" xfId="0" applyFont="1" applyBorder="1" applyAlignment="1" applyProtection="1">
      <alignment horizontal="left" indent="1"/>
    </xf>
    <xf numFmtId="0" fontId="1" fillId="0" borderId="14" xfId="0" applyFont="1" applyBorder="1" applyAlignment="1" applyProtection="1">
      <alignment horizontal="left" vertical="top" indent="1"/>
    </xf>
    <xf numFmtId="0" fontId="3" fillId="0" borderId="0" xfId="0" applyFont="1" applyAlignment="1">
      <alignment horizontal="left" vertical="top"/>
    </xf>
    <xf numFmtId="0" fontId="3" fillId="0" borderId="0" xfId="0" applyFont="1" applyBorder="1" applyAlignment="1">
      <alignment horizontal="left" vertical="top"/>
    </xf>
    <xf numFmtId="0" fontId="1" fillId="0" borderId="0" xfId="0" applyFont="1" applyFill="1" applyBorder="1" applyAlignment="1">
      <alignment horizontal="right"/>
    </xf>
    <xf numFmtId="0" fontId="1" fillId="0" borderId="0" xfId="0" applyFont="1"/>
    <xf numFmtId="0" fontId="1" fillId="0" borderId="0" xfId="0" applyFont="1" applyFill="1"/>
    <xf numFmtId="0" fontId="1" fillId="0" borderId="10" xfId="0" applyFont="1" applyBorder="1" applyAlignment="1">
      <alignment horizontal="center"/>
    </xf>
    <xf numFmtId="0" fontId="1" fillId="0" borderId="41" xfId="0" applyFont="1" applyBorder="1" applyAlignment="1">
      <alignment horizontal="center" vertical="center"/>
    </xf>
    <xf numFmtId="0" fontId="1" fillId="0" borderId="14" xfId="0" applyFont="1" applyBorder="1" applyAlignment="1" applyProtection="1">
      <alignment horizontal="center"/>
    </xf>
    <xf numFmtId="0" fontId="1" fillId="0" borderId="17" xfId="0" applyFont="1" applyBorder="1" applyAlignment="1">
      <alignment horizontal="left"/>
    </xf>
    <xf numFmtId="0" fontId="1" fillId="0" borderId="10" xfId="0" applyFont="1" applyBorder="1" applyAlignment="1">
      <alignment horizontal="right"/>
    </xf>
    <xf numFmtId="0" fontId="1" fillId="0" borderId="41" xfId="0" applyFont="1" applyBorder="1" applyAlignment="1"/>
    <xf numFmtId="0" fontId="1" fillId="0" borderId="14" xfId="0" applyFont="1" applyFill="1" applyBorder="1" applyAlignment="1"/>
    <xf numFmtId="0" fontId="1" fillId="0" borderId="16" xfId="0" applyFont="1" applyFill="1" applyBorder="1" applyAlignment="1">
      <alignment horizontal="right" vertical="top"/>
    </xf>
    <xf numFmtId="0" fontId="1" fillId="0" borderId="14" xfId="0" applyFont="1" applyBorder="1" applyAlignment="1">
      <alignment horizontal="center" vertical="center"/>
    </xf>
    <xf numFmtId="0" fontId="1" fillId="0" borderId="14" xfId="0" applyFont="1" applyBorder="1" applyAlignment="1">
      <alignment horizontal="left" indent="1"/>
    </xf>
    <xf numFmtId="0" fontId="1" fillId="0" borderId="14" xfId="0" applyFont="1" applyBorder="1" applyAlignment="1"/>
    <xf numFmtId="0" fontId="3" fillId="0" borderId="23" xfId="0" applyFont="1" applyBorder="1" applyAlignment="1" applyProtection="1">
      <alignment horizontal="center"/>
    </xf>
    <xf numFmtId="0" fontId="1" fillId="0" borderId="16" xfId="0" applyFont="1" applyBorder="1" applyAlignment="1"/>
    <xf numFmtId="0" fontId="1" fillId="0" borderId="10" xfId="0" applyFont="1" applyBorder="1" applyAlignment="1"/>
    <xf numFmtId="0" fontId="1" fillId="0" borderId="12" xfId="0" applyFont="1" applyBorder="1" applyAlignment="1"/>
    <xf numFmtId="0" fontId="1" fillId="0" borderId="23" xfId="0" applyFont="1" applyBorder="1" applyAlignment="1">
      <alignment horizontal="center" vertical="center"/>
    </xf>
    <xf numFmtId="0" fontId="1" fillId="0" borderId="0" xfId="44" applyFont="1" applyProtection="1"/>
    <xf numFmtId="0" fontId="1" fillId="0" borderId="0" xfId="0" applyFont="1" applyBorder="1" applyAlignment="1" applyProtection="1">
      <alignment horizontal="center"/>
    </xf>
    <xf numFmtId="0" fontId="5" fillId="0" borderId="14" xfId="35" applyBorder="1" applyAlignment="1" applyProtection="1">
      <alignment horizontal="left"/>
      <protection locked="0"/>
    </xf>
    <xf numFmtId="0" fontId="0" fillId="0" borderId="0" xfId="0" applyBorder="1" applyAlignment="1">
      <alignment horizontal="center"/>
    </xf>
    <xf numFmtId="0" fontId="1" fillId="0" borderId="0" xfId="44" applyFont="1" applyBorder="1" applyAlignment="1" applyProtection="1">
      <alignment horizontal="center"/>
    </xf>
    <xf numFmtId="0" fontId="1" fillId="0" borderId="0" xfId="0" applyFont="1" applyBorder="1" applyAlignment="1">
      <alignment horizontal="center"/>
    </xf>
    <xf numFmtId="165" fontId="0" fillId="0" borderId="0" xfId="0" applyNumberFormat="1" applyAlignment="1" applyProtection="1">
      <alignment horizontal="center"/>
    </xf>
    <xf numFmtId="165" fontId="0" fillId="0" borderId="0" xfId="0" applyNumberFormat="1" applyAlignment="1">
      <alignment horizontal="center"/>
    </xf>
    <xf numFmtId="165" fontId="0" fillId="0" borderId="0" xfId="0" applyNumberFormat="1" applyAlignment="1">
      <alignment horizontal="center" vertical="top"/>
    </xf>
    <xf numFmtId="0" fontId="0" fillId="0" borderId="40" xfId="0" applyBorder="1"/>
    <xf numFmtId="0" fontId="3" fillId="0" borderId="41" xfId="0" applyFont="1" applyBorder="1" applyAlignment="1">
      <alignment horizontal="center"/>
    </xf>
    <xf numFmtId="14" fontId="0" fillId="0" borderId="14" xfId="0" applyNumberFormat="1" applyBorder="1" applyProtection="1">
      <protection locked="0"/>
    </xf>
    <xf numFmtId="0" fontId="0" fillId="0" borderId="14" xfId="0" applyBorder="1" applyAlignment="1" applyProtection="1">
      <alignment horizontal="center" wrapText="1"/>
    </xf>
    <xf numFmtId="0" fontId="0" fillId="27" borderId="14" xfId="0" applyFill="1" applyBorder="1" applyAlignment="1" applyProtection="1">
      <alignment horizontal="center"/>
      <protection locked="0"/>
    </xf>
    <xf numFmtId="0" fontId="11" fillId="0" borderId="50"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9" fillId="0" borderId="28" xfId="0" applyFont="1" applyBorder="1" applyAlignment="1" applyProtection="1">
      <alignment vertical="top"/>
    </xf>
    <xf numFmtId="0" fontId="8" fillId="0" borderId="40" xfId="0" applyFont="1" applyFill="1" applyBorder="1" applyAlignment="1">
      <alignment vertical="center" textRotation="90"/>
    </xf>
    <xf numFmtId="0" fontId="1" fillId="0" borderId="0" xfId="44" applyFont="1" applyBorder="1" applyProtection="1"/>
    <xf numFmtId="0" fontId="1" fillId="0" borderId="0" xfId="44" applyFont="1" applyBorder="1" applyAlignment="1" applyProtection="1">
      <alignment horizontal="right"/>
    </xf>
    <xf numFmtId="0" fontId="1" fillId="0" borderId="10" xfId="44" applyFont="1" applyBorder="1" applyAlignment="1" applyProtection="1">
      <alignment horizontal="left" wrapText="1"/>
    </xf>
    <xf numFmtId="0" fontId="27" fillId="0" borderId="0" xfId="44" applyFont="1" applyBorder="1" applyProtection="1"/>
    <xf numFmtId="0" fontId="1" fillId="0" borderId="10" xfId="44" applyFont="1" applyBorder="1" applyAlignment="1" applyProtection="1">
      <alignment horizontal="center"/>
    </xf>
    <xf numFmtId="0" fontId="54" fillId="0" borderId="0" xfId="0" applyFont="1" applyProtection="1"/>
    <xf numFmtId="0" fontId="4" fillId="0" borderId="10" xfId="0" applyFont="1" applyBorder="1" applyAlignment="1" applyProtection="1">
      <alignment horizontal="left"/>
    </xf>
    <xf numFmtId="0" fontId="4" fillId="0" borderId="10" xfId="0" applyFont="1" applyBorder="1" applyAlignment="1">
      <alignment horizontal="left"/>
    </xf>
    <xf numFmtId="165" fontId="7" fillId="0" borderId="0" xfId="0" applyNumberFormat="1" applyFont="1" applyFill="1" applyBorder="1" applyAlignment="1" applyProtection="1">
      <alignment horizontal="center" textRotation="90"/>
    </xf>
    <xf numFmtId="0" fontId="7" fillId="0" borderId="10" xfId="0" applyFont="1" applyBorder="1" applyAlignment="1" applyProtection="1">
      <alignment horizontal="center" vertical="center"/>
    </xf>
    <xf numFmtId="165" fontId="0" fillId="0" borderId="0" xfId="0" applyNumberFormat="1" applyBorder="1" applyProtection="1"/>
    <xf numFmtId="0" fontId="0" fillId="0" borderId="10" xfId="0" applyBorder="1" applyAlignment="1" applyProtection="1">
      <alignment horizontal="center" vertical="top"/>
    </xf>
    <xf numFmtId="165" fontId="3" fillId="0" borderId="11" xfId="0" applyNumberFormat="1" applyFont="1" applyFill="1" applyBorder="1" applyAlignment="1" applyProtection="1">
      <alignment horizontal="center"/>
    </xf>
    <xf numFmtId="0" fontId="3" fillId="0" borderId="12" xfId="0" applyFont="1" applyBorder="1" applyAlignment="1" applyProtection="1">
      <alignment horizontal="center"/>
    </xf>
    <xf numFmtId="0" fontId="7" fillId="0" borderId="0" xfId="0" applyFont="1" applyBorder="1" applyAlignment="1"/>
    <xf numFmtId="0" fontId="1" fillId="0" borderId="0" xfId="0" applyFont="1" applyBorder="1" applyAlignment="1">
      <alignment horizontal="left" indent="1"/>
    </xf>
    <xf numFmtId="0" fontId="1" fillId="0" borderId="0" xfId="0" applyFont="1" applyBorder="1" applyAlignment="1">
      <alignment horizontal="left"/>
    </xf>
    <xf numFmtId="0" fontId="3" fillId="0" borderId="52" xfId="0" applyFont="1" applyFill="1" applyBorder="1" applyAlignment="1">
      <alignment horizontal="center"/>
    </xf>
    <xf numFmtId="0" fontId="1" fillId="0" borderId="22" xfId="0" applyFont="1" applyBorder="1" applyAlignment="1" applyProtection="1">
      <alignment horizontal="center"/>
    </xf>
    <xf numFmtId="0" fontId="1" fillId="0" borderId="41" xfId="0" applyFont="1" applyBorder="1" applyAlignment="1" applyProtection="1">
      <alignment horizontal="center"/>
    </xf>
    <xf numFmtId="0" fontId="0" fillId="0" borderId="0" xfId="0" applyFill="1" applyBorder="1"/>
    <xf numFmtId="0" fontId="0" fillId="0" borderId="0" xfId="0" applyBorder="1" applyAlignment="1">
      <alignment horizontal="left"/>
    </xf>
    <xf numFmtId="0" fontId="9" fillId="0" borderId="0" xfId="0" applyFont="1" applyBorder="1" applyAlignment="1">
      <alignment horizontal="left"/>
    </xf>
    <xf numFmtId="0" fontId="1" fillId="31" borderId="19" xfId="0" applyFont="1" applyFill="1" applyBorder="1" applyProtection="1">
      <protection locked="0"/>
    </xf>
    <xf numFmtId="0" fontId="0" fillId="0" borderId="0" xfId="0" applyBorder="1" applyAlignment="1">
      <alignment horizontal="left"/>
    </xf>
    <xf numFmtId="0" fontId="0" fillId="0" borderId="0" xfId="0" applyBorder="1" applyAlignment="1">
      <alignment horizontal="center" vertical="center"/>
    </xf>
    <xf numFmtId="0" fontId="1" fillId="0" borderId="0" xfId="0" applyFont="1" applyBorder="1" applyAlignment="1">
      <alignment horizontal="center"/>
    </xf>
    <xf numFmtId="0" fontId="1" fillId="0" borderId="0" xfId="0" applyFont="1" applyBorder="1" applyAlignment="1">
      <alignment horizontal="center" vertical="center"/>
    </xf>
    <xf numFmtId="0" fontId="1" fillId="0" borderId="13" xfId="0" applyFont="1" applyBorder="1" applyAlignment="1">
      <alignment horizontal="left"/>
    </xf>
    <xf numFmtId="0" fontId="3" fillId="0" borderId="18" xfId="0" applyFont="1" applyFill="1" applyBorder="1" applyAlignment="1">
      <alignment horizontal="left"/>
    </xf>
    <xf numFmtId="0" fontId="3" fillId="0" borderId="12" xfId="0" applyFont="1" applyFill="1" applyBorder="1" applyAlignment="1">
      <alignment horizontal="left"/>
    </xf>
    <xf numFmtId="0" fontId="1" fillId="0" borderId="14" xfId="0" applyFont="1" applyBorder="1" applyAlignment="1"/>
    <xf numFmtId="0" fontId="1" fillId="0" borderId="12" xfId="0" applyFont="1" applyBorder="1" applyAlignment="1"/>
    <xf numFmtId="0" fontId="1" fillId="0" borderId="41" xfId="0" applyFont="1" applyBorder="1" applyAlignment="1"/>
    <xf numFmtId="0" fontId="3" fillId="0" borderId="18" xfId="0" applyFont="1" applyFill="1" applyBorder="1" applyAlignment="1">
      <alignment horizontal="left" vertical="top"/>
    </xf>
    <xf numFmtId="0" fontId="3" fillId="0" borderId="12" xfId="0" applyFont="1" applyFill="1" applyBorder="1" applyAlignment="1">
      <alignment horizontal="left" vertical="top"/>
    </xf>
    <xf numFmtId="0" fontId="3" fillId="0" borderId="0" xfId="0" applyFont="1" applyBorder="1" applyAlignment="1">
      <alignment horizontal="left" vertical="top"/>
    </xf>
    <xf numFmtId="0" fontId="21" fillId="0" borderId="0" xfId="0" applyFont="1" applyFill="1" applyBorder="1" applyAlignment="1">
      <alignment horizontal="left"/>
    </xf>
    <xf numFmtId="0" fontId="0" fillId="0" borderId="0" xfId="0" applyFont="1" applyFill="1" applyBorder="1" applyAlignment="1" applyProtection="1">
      <alignment horizontal="left"/>
      <protection locked="0"/>
    </xf>
    <xf numFmtId="0" fontId="63" fillId="0" borderId="21" xfId="0" applyFont="1" applyBorder="1" applyAlignment="1" applyProtection="1">
      <alignment horizontal="center"/>
    </xf>
    <xf numFmtId="0" fontId="1" fillId="0" borderId="0" xfId="0" applyFont="1" applyProtection="1"/>
    <xf numFmtId="0" fontId="1" fillId="0" borderId="0" xfId="0" applyFont="1" applyFill="1" applyBorder="1" applyAlignment="1" applyProtection="1">
      <alignment horizontal="center" vertical="top"/>
    </xf>
    <xf numFmtId="0" fontId="1" fillId="0" borderId="13" xfId="0" applyFont="1" applyBorder="1" applyAlignment="1" applyProtection="1">
      <alignment horizontal="center"/>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Alignment="1"/>
    <xf numFmtId="0" fontId="3" fillId="32" borderId="14" xfId="0" applyFont="1" applyFill="1" applyBorder="1" applyAlignment="1">
      <alignment horizontal="center"/>
    </xf>
    <xf numFmtId="0" fontId="1" fillId="0" borderId="0" xfId="0" quotePrefix="1" applyFont="1" applyAlignment="1"/>
    <xf numFmtId="0" fontId="1" fillId="0" borderId="11" xfId="44" applyBorder="1" applyAlignment="1" applyProtection="1">
      <alignment horizontal="center"/>
    </xf>
    <xf numFmtId="0" fontId="16" fillId="33" borderId="14" xfId="0" applyFont="1" applyFill="1" applyBorder="1" applyAlignment="1">
      <alignment horizontal="center"/>
    </xf>
    <xf numFmtId="0" fontId="1" fillId="0" borderId="0" xfId="0" quotePrefix="1" applyFont="1" applyAlignment="1">
      <alignment wrapText="1"/>
    </xf>
    <xf numFmtId="0" fontId="0" fillId="0" borderId="0" xfId="0" applyAlignment="1">
      <alignment wrapText="1"/>
    </xf>
    <xf numFmtId="0" fontId="0" fillId="0" borderId="0" xfId="0" quotePrefix="1" applyAlignment="1" applyProtection="1">
      <alignment horizontal="left"/>
    </xf>
    <xf numFmtId="0" fontId="3" fillId="0" borderId="0" xfId="0" applyFont="1" applyAlignment="1" applyProtection="1">
      <alignment horizontal="left"/>
    </xf>
    <xf numFmtId="0" fontId="0" fillId="0" borderId="0" xfId="0" applyAlignment="1">
      <alignment horizontal="left"/>
    </xf>
    <xf numFmtId="0" fontId="0" fillId="0" borderId="0" xfId="0" applyAlignment="1" applyProtection="1">
      <alignment horizontal="left" vertical="top" wrapText="1"/>
    </xf>
    <xf numFmtId="0" fontId="5" fillId="0" borderId="0" xfId="35" applyAlignment="1" applyProtection="1">
      <alignment horizontal="left" vertical="top" wrapText="1"/>
    </xf>
    <xf numFmtId="0" fontId="2" fillId="0" borderId="0" xfId="0" applyFont="1" applyAlignment="1" applyProtection="1">
      <alignment horizontal="left"/>
    </xf>
    <xf numFmtId="0" fontId="5" fillId="0" borderId="0" xfId="35" applyAlignment="1" applyProtection="1">
      <alignment horizontal="left" vertical="top"/>
    </xf>
    <xf numFmtId="0" fontId="0" fillId="0" borderId="0" xfId="0" applyAlignment="1">
      <alignment horizontal="left" vertical="top"/>
    </xf>
    <xf numFmtId="0" fontId="0" fillId="0" borderId="0" xfId="0" quotePrefix="1" applyAlignment="1" applyProtection="1">
      <alignment wrapText="1"/>
    </xf>
    <xf numFmtId="0" fontId="0" fillId="0" borderId="0" xfId="0" applyAlignment="1" applyProtection="1">
      <alignment wrapText="1"/>
    </xf>
    <xf numFmtId="0" fontId="3" fillId="0" borderId="43" xfId="0" applyFont="1" applyBorder="1" applyAlignment="1" applyProtection="1">
      <alignment horizontal="left"/>
    </xf>
    <xf numFmtId="0" fontId="1" fillId="31" borderId="24" xfId="0" applyFont="1" applyFill="1" applyBorder="1" applyAlignment="1" applyProtection="1">
      <protection locked="0"/>
    </xf>
    <xf numFmtId="0" fontId="1" fillId="31" borderId="44" xfId="0" applyFont="1" applyFill="1" applyBorder="1" applyAlignment="1" applyProtection="1">
      <protection locked="0"/>
    </xf>
    <xf numFmtId="0" fontId="1" fillId="31" borderId="45" xfId="0" applyFont="1" applyFill="1" applyBorder="1" applyAlignment="1" applyProtection="1">
      <protection locked="0"/>
    </xf>
    <xf numFmtId="0" fontId="1" fillId="0" borderId="0" xfId="0" applyFont="1" applyAlignment="1" applyProtection="1">
      <alignment horizontal="left" vertical="top" wrapText="1"/>
    </xf>
    <xf numFmtId="0" fontId="0" fillId="0" borderId="0" xfId="0" applyAlignment="1" applyProtection="1">
      <alignment horizontal="left" wrapText="1"/>
    </xf>
    <xf numFmtId="0" fontId="0" fillId="0" borderId="0" xfId="0" applyAlignment="1">
      <alignment horizontal="left" vertical="top" wrapText="1"/>
    </xf>
    <xf numFmtId="0" fontId="3" fillId="0" borderId="0" xfId="0" applyFont="1" applyAlignment="1" applyProtection="1">
      <alignment horizontal="center"/>
    </xf>
    <xf numFmtId="14" fontId="8" fillId="25" borderId="46" xfId="0" applyNumberFormat="1" applyFont="1" applyFill="1" applyBorder="1" applyAlignment="1" applyProtection="1">
      <alignment horizontal="left" textRotation="90"/>
    </xf>
    <xf numFmtId="0" fontId="8" fillId="25" borderId="46" xfId="0" applyFont="1" applyFill="1" applyBorder="1" applyAlignment="1" applyProtection="1">
      <alignment horizontal="left" textRotation="90"/>
    </xf>
    <xf numFmtId="0" fontId="8" fillId="25" borderId="47" xfId="0" applyFont="1" applyFill="1" applyBorder="1" applyAlignment="1" applyProtection="1">
      <alignment horizontal="left" textRotation="90"/>
    </xf>
    <xf numFmtId="0" fontId="3" fillId="0" borderId="0" xfId="0" applyFont="1" applyAlignment="1">
      <alignment horizontal="center"/>
    </xf>
    <xf numFmtId="0" fontId="10" fillId="0" borderId="16" xfId="0" applyFont="1" applyFill="1" applyBorder="1" applyAlignment="1">
      <alignment horizontal="center" textRotation="90"/>
    </xf>
    <xf numFmtId="0" fontId="10" fillId="0" borderId="10" xfId="0" applyFont="1" applyFill="1" applyBorder="1" applyAlignment="1">
      <alignment horizontal="center" textRotation="90"/>
    </xf>
    <xf numFmtId="0" fontId="10" fillId="0" borderId="12" xfId="0" applyFont="1" applyFill="1" applyBorder="1" applyAlignment="1">
      <alignment horizontal="center" textRotation="90"/>
    </xf>
    <xf numFmtId="0" fontId="10" fillId="27" borderId="22" xfId="0" applyFont="1" applyFill="1" applyBorder="1" applyAlignment="1" applyProtection="1">
      <alignment horizontal="center" textRotation="90"/>
      <protection locked="0"/>
    </xf>
    <xf numFmtId="0" fontId="10" fillId="27" borderId="40" xfId="0" applyFont="1" applyFill="1" applyBorder="1" applyAlignment="1" applyProtection="1">
      <alignment horizontal="center" textRotation="90"/>
      <protection locked="0"/>
    </xf>
    <xf numFmtId="0" fontId="10" fillId="27" borderId="41" xfId="0" applyFont="1" applyFill="1" applyBorder="1" applyAlignment="1" applyProtection="1">
      <alignment horizontal="center" textRotation="90"/>
      <protection locked="0"/>
    </xf>
    <xf numFmtId="0" fontId="0" fillId="0" borderId="14" xfId="0" applyBorder="1" applyAlignment="1">
      <alignment horizontal="left"/>
    </xf>
    <xf numFmtId="0" fontId="0" fillId="0" borderId="0" xfId="0" applyBorder="1" applyAlignment="1">
      <alignment horizontal="left"/>
    </xf>
    <xf numFmtId="0" fontId="0" fillId="0" borderId="10" xfId="0" applyBorder="1" applyAlignment="1">
      <alignment horizontal="left"/>
    </xf>
    <xf numFmtId="0" fontId="0" fillId="0" borderId="11" xfId="0" applyBorder="1" applyAlignment="1">
      <alignment horizontal="center"/>
    </xf>
    <xf numFmtId="0" fontId="0" fillId="0" borderId="12" xfId="0" applyBorder="1" applyAlignment="1">
      <alignment horizontal="center"/>
    </xf>
    <xf numFmtId="0" fontId="11" fillId="0" borderId="21" xfId="0" applyFont="1" applyBorder="1" applyAlignment="1">
      <alignment horizontal="right"/>
    </xf>
    <xf numFmtId="0" fontId="11" fillId="0" borderId="13" xfId="0" applyFont="1" applyBorder="1" applyAlignment="1">
      <alignment horizontal="right"/>
    </xf>
    <xf numFmtId="0" fontId="10" fillId="27" borderId="16" xfId="0" applyFont="1" applyFill="1" applyBorder="1" applyAlignment="1" applyProtection="1">
      <alignment horizontal="center" textRotation="90"/>
      <protection locked="0"/>
    </xf>
    <xf numFmtId="0" fontId="10" fillId="27" borderId="10" xfId="0" applyFont="1" applyFill="1" applyBorder="1" applyAlignment="1" applyProtection="1">
      <alignment horizontal="center" textRotation="90"/>
      <protection locked="0"/>
    </xf>
    <xf numFmtId="0" fontId="10" fillId="27" borderId="12" xfId="0" applyFont="1" applyFill="1" applyBorder="1" applyAlignment="1" applyProtection="1">
      <alignment horizontal="center" textRotation="90"/>
      <protection locked="0"/>
    </xf>
    <xf numFmtId="0" fontId="0" fillId="0" borderId="17" xfId="0" applyBorder="1" applyAlignment="1">
      <alignment horizontal="left"/>
    </xf>
    <xf numFmtId="0" fontId="0" fillId="0" borderId="23" xfId="0" applyBorder="1" applyAlignment="1">
      <alignment horizontal="left"/>
    </xf>
    <xf numFmtId="0" fontId="3" fillId="0" borderId="0" xfId="0" applyFont="1" applyBorder="1" applyAlignment="1">
      <alignment horizontal="center"/>
    </xf>
    <xf numFmtId="0" fontId="11" fillId="0" borderId="11" xfId="0" applyFont="1" applyBorder="1" applyAlignment="1">
      <alignment horizontal="right"/>
    </xf>
    <xf numFmtId="0" fontId="11" fillId="0" borderId="0" xfId="0" applyFont="1" applyBorder="1" applyAlignment="1">
      <alignment horizontal="right"/>
    </xf>
    <xf numFmtId="44" fontId="4" fillId="0" borderId="22" xfId="28" applyFont="1" applyFill="1" applyBorder="1" applyAlignment="1" applyProtection="1">
      <alignment horizontal="center" vertical="center" textRotation="90" wrapText="1"/>
    </xf>
    <xf numFmtId="44" fontId="4" fillId="0" borderId="40" xfId="28" applyFont="1" applyFill="1" applyBorder="1" applyAlignment="1" applyProtection="1">
      <alignment horizontal="center" vertical="center" textRotation="90" wrapText="1"/>
    </xf>
    <xf numFmtId="44" fontId="4" fillId="0" borderId="41" xfId="28" applyFont="1" applyFill="1" applyBorder="1" applyAlignment="1" applyProtection="1">
      <alignment horizontal="center" vertical="center" textRotation="90" wrapText="1"/>
    </xf>
    <xf numFmtId="0" fontId="0" fillId="0" borderId="22" xfId="0" applyBorder="1" applyAlignment="1">
      <alignment wrapText="1"/>
    </xf>
    <xf numFmtId="0" fontId="0" fillId="0" borderId="40" xfId="0" applyBorder="1" applyAlignment="1">
      <alignment wrapText="1"/>
    </xf>
    <xf numFmtId="0" fontId="14" fillId="29" borderId="0" xfId="0" applyFont="1" applyFill="1" applyBorder="1" applyAlignment="1" applyProtection="1">
      <alignment horizontal="left" vertical="center"/>
    </xf>
    <xf numFmtId="0" fontId="0" fillId="29" borderId="0" xfId="0" applyFill="1" applyAlignment="1"/>
    <xf numFmtId="0" fontId="10" fillId="0" borderId="22" xfId="0" applyFont="1" applyFill="1" applyBorder="1" applyAlignment="1">
      <alignment horizontal="center" textRotation="90"/>
    </xf>
    <xf numFmtId="0" fontId="10" fillId="0" borderId="40" xfId="0" applyFont="1" applyFill="1" applyBorder="1" applyAlignment="1">
      <alignment horizontal="center" textRotation="90"/>
    </xf>
    <xf numFmtId="0" fontId="10" fillId="0" borderId="41" xfId="0" applyFont="1" applyFill="1" applyBorder="1" applyAlignment="1">
      <alignment horizontal="center" textRotation="90"/>
    </xf>
    <xf numFmtId="0" fontId="0" fillId="0" borderId="0" xfId="0" applyBorder="1" applyAlignment="1" applyProtection="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61" fillId="0" borderId="0" xfId="0" applyFont="1" applyBorder="1" applyAlignment="1">
      <alignment horizontal="left"/>
    </xf>
    <xf numFmtId="0" fontId="9" fillId="0" borderId="0" xfId="0" applyFont="1" applyAlignment="1" applyProtection="1">
      <alignment horizontal="left"/>
    </xf>
    <xf numFmtId="0" fontId="9" fillId="0" borderId="0" xfId="0" applyFont="1" applyBorder="1" applyAlignment="1"/>
    <xf numFmtId="0" fontId="9" fillId="0" borderId="0" xfId="0" applyFont="1" applyAlignment="1"/>
    <xf numFmtId="0" fontId="55" fillId="30" borderId="0" xfId="0" applyFont="1" applyFill="1" applyBorder="1" applyAlignment="1">
      <alignment horizontal="center" vertical="center"/>
    </xf>
    <xf numFmtId="0" fontId="56"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14" fillId="26" borderId="0" xfId="0" applyFont="1" applyFill="1" applyBorder="1" applyAlignment="1">
      <alignment horizontal="left" vertical="center"/>
    </xf>
    <xf numFmtId="0" fontId="15" fillId="26" borderId="0" xfId="0" applyFont="1" applyFill="1" applyBorder="1" applyAlignment="1">
      <alignment horizontal="left" vertical="center"/>
    </xf>
    <xf numFmtId="0" fontId="15" fillId="26" borderId="13" xfId="0" applyFont="1" applyFill="1" applyBorder="1" applyAlignment="1">
      <alignment horizontal="left" vertical="center"/>
    </xf>
    <xf numFmtId="0" fontId="0" fillId="0" borderId="10" xfId="0" applyBorder="1" applyAlignment="1">
      <alignment horizontal="center" vertical="center"/>
    </xf>
    <xf numFmtId="0" fontId="24" fillId="0" borderId="0" xfId="0" applyFont="1" applyAlignment="1" applyProtection="1">
      <alignment horizontal="left" vertical="center" wrapText="1"/>
    </xf>
    <xf numFmtId="0" fontId="0" fillId="0" borderId="0" xfId="0" applyAlignment="1">
      <alignment horizontal="left" vertical="center" wrapText="1"/>
    </xf>
    <xf numFmtId="0" fontId="4" fillId="0" borderId="0" xfId="0" applyFont="1" applyBorder="1" applyAlignment="1" applyProtection="1">
      <alignment horizontal="center"/>
    </xf>
    <xf numFmtId="0" fontId="4" fillId="0" borderId="10" xfId="0" applyFont="1" applyBorder="1" applyAlignment="1" applyProtection="1">
      <alignment horizontal="center"/>
    </xf>
    <xf numFmtId="0" fontId="4" fillId="0" borderId="0" xfId="0" applyFont="1" applyFill="1" applyBorder="1" applyAlignment="1" applyProtection="1">
      <alignment horizontal="center" vertical="top"/>
    </xf>
    <xf numFmtId="0" fontId="4" fillId="0" borderId="10" xfId="0" applyFont="1" applyFill="1" applyBorder="1" applyAlignment="1" applyProtection="1">
      <alignment horizontal="center" vertical="top"/>
    </xf>
    <xf numFmtId="0" fontId="13" fillId="28" borderId="0" xfId="0" applyFont="1" applyFill="1" applyBorder="1" applyAlignment="1" applyProtection="1">
      <alignment horizontal="left" vertical="center"/>
    </xf>
    <xf numFmtId="0" fontId="57" fillId="28" borderId="0" xfId="0" applyFont="1" applyFill="1" applyAlignment="1" applyProtection="1">
      <alignment horizontal="left" vertical="center"/>
    </xf>
    <xf numFmtId="0" fontId="23" fillId="0" borderId="13" xfId="44" applyFont="1" applyBorder="1" applyAlignment="1" applyProtection="1">
      <alignment horizontal="left" wrapText="1"/>
    </xf>
    <xf numFmtId="0" fontId="6" fillId="0" borderId="13" xfId="44" applyFont="1" applyBorder="1" applyAlignment="1" applyProtection="1">
      <alignment horizontal="left" wrapText="1"/>
    </xf>
    <xf numFmtId="0" fontId="1" fillId="0" borderId="0" xfId="44" applyBorder="1" applyAlignment="1" applyProtection="1">
      <alignment horizontal="left"/>
    </xf>
    <xf numFmtId="0" fontId="1" fillId="0" borderId="10" xfId="44" applyBorder="1" applyAlignment="1" applyProtection="1">
      <alignment horizontal="left"/>
    </xf>
    <xf numFmtId="0" fontId="1" fillId="0" borderId="0" xfId="44" applyFont="1" applyAlignment="1" applyProtection="1">
      <alignment horizontal="center"/>
    </xf>
    <xf numFmtId="0" fontId="1" fillId="0" borderId="0" xfId="44" applyFont="1" applyBorder="1" applyAlignment="1" applyProtection="1">
      <alignment horizontal="center"/>
    </xf>
    <xf numFmtId="0" fontId="1" fillId="0" borderId="0" xfId="0" applyFont="1" applyAlignment="1">
      <alignment horizontal="center"/>
    </xf>
    <xf numFmtId="0" fontId="1" fillId="0" borderId="0" xfId="0" applyFont="1" applyBorder="1" applyAlignment="1">
      <alignment horizontal="center"/>
    </xf>
    <xf numFmtId="0" fontId="10" fillId="0" borderId="48" xfId="0" applyFont="1" applyBorder="1" applyAlignment="1" applyProtection="1">
      <alignment horizontal="center" textRotation="90"/>
    </xf>
    <xf numFmtId="0" fontId="10" fillId="0" borderId="53" xfId="0" applyFont="1" applyBorder="1" applyAlignment="1" applyProtection="1">
      <alignment horizontal="center" textRotation="90"/>
    </xf>
    <xf numFmtId="0" fontId="13" fillId="0" borderId="20" xfId="0" applyFont="1" applyFill="1" applyBorder="1" applyAlignment="1">
      <alignment horizontal="center" vertical="center" textRotation="90"/>
    </xf>
    <xf numFmtId="0" fontId="64" fillId="0" borderId="0" xfId="0" applyFont="1" applyAlignment="1">
      <alignment wrapText="1"/>
    </xf>
    <xf numFmtId="0" fontId="3" fillId="24" borderId="0" xfId="0" applyFont="1" applyFill="1" applyBorder="1" applyAlignment="1">
      <alignment horizontal="center" vertical="center"/>
    </xf>
    <xf numFmtId="0" fontId="1" fillId="0" borderId="0" xfId="0" applyFont="1" applyAlignment="1">
      <alignment horizontal="center" vertical="center"/>
    </xf>
    <xf numFmtId="0" fontId="3" fillId="0" borderId="0" xfId="0" applyFont="1" applyBorder="1" applyAlignment="1">
      <alignment horizontal="left"/>
    </xf>
    <xf numFmtId="0" fontId="3" fillId="0" borderId="11" xfId="0" applyFont="1" applyBorder="1" applyAlignment="1">
      <alignment horizontal="left"/>
    </xf>
    <xf numFmtId="0" fontId="1" fillId="0" borderId="0" xfId="0" applyFont="1" applyBorder="1" applyAlignment="1">
      <alignment horizontal="center" vertical="center"/>
    </xf>
    <xf numFmtId="0" fontId="7" fillId="24" borderId="0" xfId="0" applyFont="1" applyFill="1" applyBorder="1" applyAlignment="1">
      <alignment horizontal="center" vertical="center"/>
    </xf>
    <xf numFmtId="0" fontId="0" fillId="0" borderId="0" xfId="0" applyBorder="1" applyAlignment="1"/>
    <xf numFmtId="0" fontId="21" fillId="24" borderId="0" xfId="0" applyFont="1" applyFill="1" applyBorder="1" applyAlignment="1">
      <alignment horizontal="left"/>
    </xf>
    <xf numFmtId="0" fontId="3" fillId="24" borderId="17" xfId="0" applyFont="1" applyFill="1" applyBorder="1" applyAlignment="1">
      <alignment horizontal="center" vertical="center"/>
    </xf>
    <xf numFmtId="0" fontId="3" fillId="24" borderId="21" xfId="0" applyFont="1" applyFill="1" applyBorder="1" applyAlignment="1">
      <alignment horizontal="center" vertical="center"/>
    </xf>
    <xf numFmtId="0" fontId="3" fillId="24" borderId="23" xfId="0" applyFont="1" applyFill="1" applyBorder="1" applyAlignment="1">
      <alignment horizontal="center" vertical="center"/>
    </xf>
    <xf numFmtId="0" fontId="1" fillId="0" borderId="21" xfId="0" applyFont="1" applyBorder="1" applyAlignment="1">
      <alignment horizontal="left"/>
    </xf>
    <xf numFmtId="0" fontId="1" fillId="0" borderId="23" xfId="0" applyFont="1" applyBorder="1" applyAlignment="1">
      <alignment horizontal="left"/>
    </xf>
    <xf numFmtId="0" fontId="1" fillId="0" borderId="13" xfId="0" applyFont="1" applyBorder="1" applyAlignment="1">
      <alignment horizontal="left"/>
    </xf>
    <xf numFmtId="0" fontId="1" fillId="0" borderId="16" xfId="0" applyFont="1" applyBorder="1" applyAlignment="1">
      <alignment horizontal="left"/>
    </xf>
    <xf numFmtId="0" fontId="1" fillId="0" borderId="14" xfId="0" applyFont="1" applyBorder="1" applyAlignment="1"/>
    <xf numFmtId="0" fontId="1" fillId="0" borderId="17" xfId="0" applyFont="1" applyBorder="1" applyAlignment="1"/>
    <xf numFmtId="0" fontId="1" fillId="0" borderId="23" xfId="0" applyFont="1" applyBorder="1" applyAlignment="1"/>
    <xf numFmtId="0" fontId="1" fillId="0" borderId="18" xfId="0" applyFont="1" applyBorder="1" applyAlignment="1"/>
    <xf numFmtId="0" fontId="1" fillId="0" borderId="12" xfId="0" applyFont="1" applyBorder="1" applyAlignment="1"/>
    <xf numFmtId="0" fontId="3" fillId="24" borderId="0" xfId="0" applyFont="1" applyFill="1" applyBorder="1" applyAlignment="1">
      <alignment horizontal="left" vertical="top"/>
    </xf>
    <xf numFmtId="0" fontId="1" fillId="0" borderId="11" xfId="0" applyFont="1" applyBorder="1" applyAlignment="1">
      <alignment horizontal="left"/>
    </xf>
    <xf numFmtId="0" fontId="1" fillId="0" borderId="12" xfId="0" applyFont="1" applyBorder="1" applyAlignment="1">
      <alignment horizontal="left"/>
    </xf>
    <xf numFmtId="0" fontId="3" fillId="0" borderId="10" xfId="0" applyFont="1" applyFill="1" applyBorder="1" applyAlignment="1">
      <alignment horizontal="left"/>
    </xf>
    <xf numFmtId="0" fontId="3" fillId="0" borderId="51" xfId="0" applyFont="1" applyFill="1" applyBorder="1" applyAlignment="1">
      <alignment horizontal="left"/>
    </xf>
    <xf numFmtId="0" fontId="1" fillId="0" borderId="41" xfId="0" applyFont="1" applyBorder="1" applyAlignment="1"/>
    <xf numFmtId="0" fontId="3" fillId="0" borderId="13" xfId="0" applyFont="1" applyBorder="1" applyAlignment="1">
      <alignment horizontal="left"/>
    </xf>
    <xf numFmtId="0" fontId="3" fillId="24" borderId="17" xfId="0" applyFont="1" applyFill="1" applyBorder="1" applyAlignment="1">
      <alignment horizontal="left" vertical="top"/>
    </xf>
    <xf numFmtId="0" fontId="3" fillId="24" borderId="21" xfId="0" applyFont="1" applyFill="1" applyBorder="1" applyAlignment="1">
      <alignment horizontal="left" vertical="top"/>
    </xf>
    <xf numFmtId="0" fontId="3" fillId="24" borderId="23" xfId="0" applyFont="1" applyFill="1" applyBorder="1" applyAlignment="1">
      <alignment horizontal="left" vertical="top"/>
    </xf>
    <xf numFmtId="0" fontId="1" fillId="0" borderId="0" xfId="0" applyFont="1" applyBorder="1" applyAlignment="1">
      <alignment horizontal="left"/>
    </xf>
    <xf numFmtId="0" fontId="58" fillId="24" borderId="0" xfId="0" applyFont="1" applyFill="1" applyBorder="1" applyAlignment="1">
      <alignment horizontal="left"/>
    </xf>
    <xf numFmtId="0" fontId="59" fillId="0" borderId="0" xfId="0" applyFont="1" applyBorder="1" applyAlignment="1"/>
    <xf numFmtId="0" fontId="3" fillId="0" borderId="18" xfId="0" applyFont="1" applyFill="1" applyBorder="1" applyAlignment="1">
      <alignment horizontal="left"/>
    </xf>
    <xf numFmtId="0" fontId="3" fillId="0" borderId="12" xfId="0" applyFont="1" applyFill="1" applyBorder="1" applyAlignment="1">
      <alignment horizontal="left"/>
    </xf>
    <xf numFmtId="0" fontId="1" fillId="0" borderId="21" xfId="0" applyFont="1" applyBorder="1" applyAlignment="1">
      <alignment horizontal="center"/>
    </xf>
    <xf numFmtId="0" fontId="1" fillId="0" borderId="23" xfId="0" applyFont="1" applyBorder="1" applyAlignment="1">
      <alignment horizontal="center"/>
    </xf>
    <xf numFmtId="0" fontId="3" fillId="0" borderId="20" xfId="0" applyFont="1" applyBorder="1" applyAlignment="1">
      <alignment horizontal="left" vertical="top"/>
    </xf>
    <xf numFmtId="0" fontId="3" fillId="0" borderId="0" xfId="0" applyFont="1" applyBorder="1" applyAlignment="1">
      <alignment horizontal="left" vertical="top"/>
    </xf>
    <xf numFmtId="0" fontId="3" fillId="0" borderId="10" xfId="0" applyFont="1" applyBorder="1" applyAlignment="1">
      <alignment horizontal="left" vertical="top"/>
    </xf>
    <xf numFmtId="0" fontId="7" fillId="0" borderId="0" xfId="0" applyFont="1" applyFill="1" applyBorder="1" applyAlignment="1">
      <alignment horizontal="center" vertical="center"/>
    </xf>
    <xf numFmtId="0" fontId="0" fillId="0" borderId="0" xfId="0" applyFill="1" applyAlignment="1">
      <alignment horizontal="center" vertical="center"/>
    </xf>
    <xf numFmtId="0" fontId="21" fillId="0" borderId="0" xfId="0" applyFont="1" applyFill="1" applyBorder="1" applyAlignment="1">
      <alignment horizontal="left"/>
    </xf>
    <xf numFmtId="0" fontId="21" fillId="0" borderId="0" xfId="0" applyFont="1" applyFill="1" applyAlignment="1">
      <alignment horizontal="left"/>
    </xf>
    <xf numFmtId="0" fontId="1" fillId="0" borderId="21" xfId="0" applyFont="1" applyBorder="1" applyAlignment="1"/>
    <xf numFmtId="0" fontId="3" fillId="0" borderId="18" xfId="0" applyFont="1" applyBorder="1" applyAlignment="1">
      <alignment horizontal="left" vertical="top"/>
    </xf>
    <xf numFmtId="0" fontId="3" fillId="0" borderId="11" xfId="0" applyFont="1" applyBorder="1" applyAlignment="1">
      <alignment horizontal="left" vertical="top"/>
    </xf>
    <xf numFmtId="0" fontId="3" fillId="0" borderId="12" xfId="0" applyFont="1" applyBorder="1" applyAlignment="1">
      <alignment horizontal="left" vertical="top"/>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13">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s>
  <tableStyles count="0" defaultTableStyle="TableStyleMedium2" defaultPivotStyle="PivotStyleLight16"/>
  <colors>
    <mruColors>
      <color rgb="FFFF99CC"/>
      <color rgb="FF800080"/>
      <color rgb="FF996633"/>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18" Type="http://schemas.microsoft.com/office/2007/relationships/hdphoto" Target="../media/hdphoto9.wdp"/><Relationship Id="rId26" Type="http://schemas.microsoft.com/office/2007/relationships/hdphoto" Target="../media/hdphoto13.wdp"/><Relationship Id="rId39" Type="http://schemas.openxmlformats.org/officeDocument/2006/relationships/image" Target="../media/image23.png"/><Relationship Id="rId3" Type="http://schemas.openxmlformats.org/officeDocument/2006/relationships/image" Target="../media/image2.png"/><Relationship Id="rId21" Type="http://schemas.openxmlformats.org/officeDocument/2006/relationships/image" Target="../media/image11.png"/><Relationship Id="rId34" Type="http://schemas.openxmlformats.org/officeDocument/2006/relationships/image" Target="../media/image18.png"/><Relationship Id="rId42" Type="http://schemas.openxmlformats.org/officeDocument/2006/relationships/image" Target="../media/image26.png"/><Relationship Id="rId7" Type="http://schemas.openxmlformats.org/officeDocument/2006/relationships/image" Target="../media/image4.png"/><Relationship Id="rId12" Type="http://schemas.microsoft.com/office/2007/relationships/hdphoto" Target="../media/hdphoto6.wdp"/><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image" Target="../media/image22.png"/><Relationship Id="rId2" Type="http://schemas.microsoft.com/office/2007/relationships/hdphoto" Target="../media/hdphoto1.wdp"/><Relationship Id="rId16" Type="http://schemas.microsoft.com/office/2007/relationships/hdphoto" Target="../media/hdphoto8.wdp"/><Relationship Id="rId20" Type="http://schemas.microsoft.com/office/2007/relationships/hdphoto" Target="../media/hdphoto10.wdp"/><Relationship Id="rId29" Type="http://schemas.openxmlformats.org/officeDocument/2006/relationships/image" Target="../media/image15.png"/><Relationship Id="rId41" Type="http://schemas.openxmlformats.org/officeDocument/2006/relationships/image" Target="../media/image25.png"/><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24" Type="http://schemas.microsoft.com/office/2007/relationships/hdphoto" Target="../media/hdphoto12.wdp"/><Relationship Id="rId32" Type="http://schemas.microsoft.com/office/2007/relationships/hdphoto" Target="../media/hdphoto16.wdp"/><Relationship Id="rId37" Type="http://schemas.openxmlformats.org/officeDocument/2006/relationships/image" Target="../media/image21.png"/><Relationship Id="rId40" Type="http://schemas.openxmlformats.org/officeDocument/2006/relationships/image" Target="../media/image24.png"/><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microsoft.com/office/2007/relationships/hdphoto" Target="../media/hdphoto14.wdp"/><Relationship Id="rId36" Type="http://schemas.openxmlformats.org/officeDocument/2006/relationships/image" Target="../media/image20.png"/><Relationship Id="rId10" Type="http://schemas.microsoft.com/office/2007/relationships/hdphoto" Target="../media/hdphoto5.wdp"/><Relationship Id="rId19" Type="http://schemas.openxmlformats.org/officeDocument/2006/relationships/image" Target="../media/image10.png"/><Relationship Id="rId31" Type="http://schemas.openxmlformats.org/officeDocument/2006/relationships/image" Target="../media/image16.png"/><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 Id="rId22" Type="http://schemas.microsoft.com/office/2007/relationships/hdphoto" Target="../media/hdphoto11.wdp"/><Relationship Id="rId27" Type="http://schemas.openxmlformats.org/officeDocument/2006/relationships/image" Target="../media/image14.png"/><Relationship Id="rId30" Type="http://schemas.microsoft.com/office/2007/relationships/hdphoto" Target="../media/hdphoto15.wdp"/><Relationship Id="rId35"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jpeg"/><Relationship Id="rId7" Type="http://schemas.openxmlformats.org/officeDocument/2006/relationships/image" Target="../media/image33.png"/><Relationship Id="rId12" Type="http://schemas.openxmlformats.org/officeDocument/2006/relationships/image" Target="../media/image38.jpeg"/><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7.jpeg"/><Relationship Id="rId5" Type="http://schemas.openxmlformats.org/officeDocument/2006/relationships/image" Target="../media/image31.jpeg"/><Relationship Id="rId10" Type="http://schemas.openxmlformats.org/officeDocument/2006/relationships/image" Target="../media/image36.png"/><Relationship Id="rId4" Type="http://schemas.openxmlformats.org/officeDocument/2006/relationships/image" Target="../media/image30.jpeg"/><Relationship Id="rId9"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1</xdr:rowOff>
    </xdr:from>
    <xdr:to>
      <xdr:col>1</xdr:col>
      <xdr:colOff>152400</xdr:colOff>
      <xdr:row>34</xdr:row>
      <xdr:rowOff>120526</xdr:rowOff>
    </xdr:to>
    <xdr:pic>
      <xdr:nvPicPr>
        <xdr:cNvPr id="7" name="Picture 6"/>
        <xdr:cNvPicPr>
          <a:picLocks noChangeAspect="1"/>
        </xdr:cNvPicPr>
      </xdr:nvPicPr>
      <xdr:blipFill>
        <a:blip xmlns:r="http://schemas.openxmlformats.org/officeDocument/2006/relationships" r:embed="rId1">
          <a:extLst>
            <a:ext uri="{BEBA8EAE-BF5A-486C-A8C5-ECC9F3942E4B}">
              <a14:imgProps xmlns:a14="http://schemas.microsoft.com/office/drawing/2010/main" xmlns="">
                <a14:imgLayer r:embed="rId2">
                  <a14:imgEffect>
                    <a14:backgroundRemoval t="0" b="100000" l="0" r="99213">
                      <a14:backgroundMark x1="88189" y1="74528" x2="88189" y2="74528"/>
                    </a14:backgroundRemoval>
                  </a14:imgEffect>
                </a14:imgLayer>
              </a14:imgProps>
            </a:ext>
            <a:ext uri="{28A0092B-C50C-407E-A947-70E740481C1C}">
              <a14:useLocalDpi xmlns:a14="http://schemas.microsoft.com/office/drawing/2010/main" xmlns="" val="0"/>
            </a:ext>
          </a:extLst>
        </a:blip>
        <a:stretch>
          <a:fillRect/>
        </a:stretch>
      </xdr:blipFill>
      <xdr:spPr>
        <a:xfrm>
          <a:off x="0" y="4686301"/>
          <a:ext cx="1114425" cy="930150"/>
        </a:xfrm>
        <a:prstGeom prst="rect">
          <a:avLst/>
        </a:prstGeom>
      </xdr:spPr>
    </xdr:pic>
    <xdr:clientData/>
  </xdr:twoCellAnchor>
  <xdr:twoCellAnchor editAs="oneCell">
    <xdr:from>
      <xdr:col>0</xdr:col>
      <xdr:colOff>0</xdr:colOff>
      <xdr:row>5</xdr:row>
      <xdr:rowOff>180975</xdr:rowOff>
    </xdr:from>
    <xdr:to>
      <xdr:col>1</xdr:col>
      <xdr:colOff>85725</xdr:colOff>
      <xdr:row>11</xdr:row>
      <xdr:rowOff>42709</xdr:rowOff>
    </xdr:to>
    <xdr:pic>
      <xdr:nvPicPr>
        <xdr:cNvPr id="6" name="Picture 5"/>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xmlns="">
                <a14:imgLayer r:embed="rId4">
                  <a14:imgEffect>
                    <a14:backgroundRemoval t="0" b="100000" l="0" r="99194">
                      <a14:backgroundMark x1="20161" y1="72549" x2="20161" y2="72549"/>
                      <a14:backgroundMark x1="80645" y1="69608" x2="80645" y2="69608"/>
                      <a14:backgroundMark x1="95968" y1="61765" x2="95968" y2="61765"/>
                      <a14:backgroundMark x1="69355" y1="98039" x2="69355" y2="98039"/>
                      <a14:backgroundMark x1="32258" y1="95098" x2="32258" y2="95098"/>
                    </a14:backgroundRemoval>
                  </a14:imgEffect>
                </a14:imgLayer>
              </a14:imgProps>
            </a:ext>
            <a:ext uri="{28A0092B-C50C-407E-A947-70E740481C1C}">
              <a14:useLocalDpi xmlns:a14="http://schemas.microsoft.com/office/drawing/2010/main" xmlns="" val="0"/>
            </a:ext>
          </a:extLst>
        </a:blip>
        <a:srcRect/>
        <a:stretch>
          <a:fillRect/>
        </a:stretch>
      </xdr:blipFill>
      <xdr:spPr bwMode="auto">
        <a:xfrm>
          <a:off x="0" y="1057275"/>
          <a:ext cx="1047750" cy="8618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73</xdr:row>
      <xdr:rowOff>123826</xdr:rowOff>
    </xdr:from>
    <xdr:to>
      <xdr:col>2</xdr:col>
      <xdr:colOff>7188</xdr:colOff>
      <xdr:row>79</xdr:row>
      <xdr:rowOff>66676</xdr:rowOff>
    </xdr:to>
    <xdr:pic>
      <xdr:nvPicPr>
        <xdr:cNvPr id="4" name="Picture 3"/>
        <xdr:cNvPicPr>
          <a:picLocks noChangeAspect="1"/>
        </xdr:cNvPicPr>
      </xdr:nvPicPr>
      <xdr:blipFill>
        <a:blip xmlns:r="http://schemas.openxmlformats.org/officeDocument/2006/relationships" r:embed="rId5">
          <a:extLst>
            <a:ext uri="{BEBA8EAE-BF5A-486C-A8C5-ECC9F3942E4B}">
              <a14:imgProps xmlns:a14="http://schemas.microsoft.com/office/drawing/2010/main" xmlns="">
                <a14:imgLayer r:embed="rId6">
                  <a14:imgEffect>
                    <a14:backgroundRemoval t="0" b="100000" l="0" r="100000">
                      <a14:backgroundMark x1="16406" y1="22642" x2="16406" y2="22642"/>
                    </a14:backgroundRemoval>
                  </a14:imgEffect>
                </a14:imgLayer>
              </a14:imgProps>
            </a:ext>
            <a:ext uri="{28A0092B-C50C-407E-A947-70E740481C1C}">
              <a14:useLocalDpi xmlns:a14="http://schemas.microsoft.com/office/drawing/2010/main" xmlns="" val="0"/>
            </a:ext>
          </a:extLst>
        </a:blip>
        <a:stretch>
          <a:fillRect/>
        </a:stretch>
      </xdr:blipFill>
      <xdr:spPr>
        <a:xfrm>
          <a:off x="0" y="11687176"/>
          <a:ext cx="1150188" cy="952500"/>
        </a:xfrm>
        <a:prstGeom prst="rect">
          <a:avLst/>
        </a:prstGeom>
      </xdr:spPr>
    </xdr:pic>
    <xdr:clientData/>
  </xdr:twoCellAnchor>
  <xdr:twoCellAnchor editAs="oneCell">
    <xdr:from>
      <xdr:col>0</xdr:col>
      <xdr:colOff>9526</xdr:colOff>
      <xdr:row>121</xdr:row>
      <xdr:rowOff>171451</xdr:rowOff>
    </xdr:from>
    <xdr:to>
      <xdr:col>1</xdr:col>
      <xdr:colOff>165879</xdr:colOff>
      <xdr:row>127</xdr:row>
      <xdr:rowOff>104775</xdr:rowOff>
    </xdr:to>
    <xdr:pic>
      <xdr:nvPicPr>
        <xdr:cNvPr id="8" name="Picture 7"/>
        <xdr:cNvPicPr>
          <a:picLocks noChangeAspect="1"/>
        </xdr:cNvPicPr>
      </xdr:nvPicPr>
      <xdr:blipFill>
        <a:blip xmlns:r="http://schemas.openxmlformats.org/officeDocument/2006/relationships" r:embed="rId7">
          <a:extLst>
            <a:ext uri="{BEBA8EAE-BF5A-486C-A8C5-ECC9F3942E4B}">
              <a14:imgProps xmlns:a14="http://schemas.microsoft.com/office/drawing/2010/main" xmlns="">
                <a14:imgLayer r:embed="rId8">
                  <a14:imgEffect>
                    <a14:backgroundRemoval t="1887" b="100000" l="0" r="100000">
                      <a14:backgroundMark x1="17323" y1="74528" x2="17323" y2="74528"/>
                    </a14:backgroundRemoval>
                  </a14:imgEffect>
                </a14:imgLayer>
              </a14:imgProps>
            </a:ext>
            <a:ext uri="{28A0092B-C50C-407E-A947-70E740481C1C}">
              <a14:useLocalDpi xmlns:a14="http://schemas.microsoft.com/office/drawing/2010/main" xmlns="" val="0"/>
            </a:ext>
          </a:extLst>
        </a:blip>
        <a:stretch>
          <a:fillRect/>
        </a:stretch>
      </xdr:blipFill>
      <xdr:spPr>
        <a:xfrm>
          <a:off x="9526" y="19373851"/>
          <a:ext cx="1118378" cy="933449"/>
        </a:xfrm>
        <a:prstGeom prst="rect">
          <a:avLst/>
        </a:prstGeom>
      </xdr:spPr>
    </xdr:pic>
    <xdr:clientData/>
  </xdr:twoCellAnchor>
  <xdr:twoCellAnchor editAs="oneCell">
    <xdr:from>
      <xdr:col>0</xdr:col>
      <xdr:colOff>0</xdr:colOff>
      <xdr:row>144</xdr:row>
      <xdr:rowOff>152401</xdr:rowOff>
    </xdr:from>
    <xdr:to>
      <xdr:col>2</xdr:col>
      <xdr:colOff>9525</xdr:colOff>
      <xdr:row>150</xdr:row>
      <xdr:rowOff>114226</xdr:rowOff>
    </xdr:to>
    <xdr:pic>
      <xdr:nvPicPr>
        <xdr:cNvPr id="9" name="Picture 8"/>
        <xdr:cNvPicPr>
          <a:picLocks noChangeAspect="1"/>
        </xdr:cNvPicPr>
      </xdr:nvPicPr>
      <xdr:blipFill>
        <a:blip xmlns:r="http://schemas.openxmlformats.org/officeDocument/2006/relationships" r:embed="rId9">
          <a:extLst>
            <a:ext uri="{BEBA8EAE-BF5A-486C-A8C5-ECC9F3942E4B}">
              <a14:imgProps xmlns:a14="http://schemas.microsoft.com/office/drawing/2010/main" xmlns="">
                <a14:imgLayer r:embed="rId10">
                  <a14:imgEffect>
                    <a14:backgroundRemoval t="0" b="100000" l="0" r="100000">
                      <a14:backgroundMark x1="16535" y1="75472" x2="16535" y2="75472"/>
                    </a14:backgroundRemoval>
                  </a14:imgEffect>
                </a14:imgLayer>
              </a14:imgProps>
            </a:ext>
            <a:ext uri="{28A0092B-C50C-407E-A947-70E740481C1C}">
              <a14:useLocalDpi xmlns:a14="http://schemas.microsoft.com/office/drawing/2010/main" xmlns="" val="0"/>
            </a:ext>
          </a:extLst>
        </a:blip>
        <a:stretch>
          <a:fillRect/>
        </a:stretch>
      </xdr:blipFill>
      <xdr:spPr>
        <a:xfrm>
          <a:off x="0" y="22974301"/>
          <a:ext cx="1152525" cy="961950"/>
        </a:xfrm>
        <a:prstGeom prst="rect">
          <a:avLst/>
        </a:prstGeom>
      </xdr:spPr>
    </xdr:pic>
    <xdr:clientData/>
  </xdr:twoCellAnchor>
  <xdr:twoCellAnchor editAs="oneCell">
    <xdr:from>
      <xdr:col>0</xdr:col>
      <xdr:colOff>0</xdr:colOff>
      <xdr:row>190</xdr:row>
      <xdr:rowOff>9525</xdr:rowOff>
    </xdr:from>
    <xdr:to>
      <xdr:col>1</xdr:col>
      <xdr:colOff>152400</xdr:colOff>
      <xdr:row>195</xdr:row>
      <xdr:rowOff>94208</xdr:rowOff>
    </xdr:to>
    <xdr:pic>
      <xdr:nvPicPr>
        <xdr:cNvPr id="11" name="Picture 10"/>
        <xdr:cNvPicPr>
          <a:picLocks noChangeAspect="1"/>
        </xdr:cNvPicPr>
      </xdr:nvPicPr>
      <xdr:blipFill>
        <a:blip xmlns:r="http://schemas.openxmlformats.org/officeDocument/2006/relationships" r:embed="rId11">
          <a:extLst>
            <a:ext uri="{BEBA8EAE-BF5A-486C-A8C5-ECC9F3942E4B}">
              <a14:imgProps xmlns:a14="http://schemas.microsoft.com/office/drawing/2010/main" xmlns="">
                <a14:imgLayer r:embed="rId12">
                  <a14:imgEffect>
                    <a14:backgroundRemoval t="0" b="100000" l="0" r="100000">
                      <a14:backgroundMark x1="21094" y1="17925" x2="21094" y2="17925"/>
                    </a14:backgroundRemoval>
                  </a14:imgEffect>
                </a14:imgLayer>
              </a14:imgProps>
            </a:ext>
            <a:ext uri="{28A0092B-C50C-407E-A947-70E740481C1C}">
              <a14:useLocalDpi xmlns:a14="http://schemas.microsoft.com/office/drawing/2010/main" xmlns="" val="0"/>
            </a:ext>
          </a:extLst>
        </a:blip>
        <a:stretch>
          <a:fillRect/>
        </a:stretch>
      </xdr:blipFill>
      <xdr:spPr>
        <a:xfrm>
          <a:off x="0" y="30070425"/>
          <a:ext cx="1114425" cy="922883"/>
        </a:xfrm>
        <a:prstGeom prst="rect">
          <a:avLst/>
        </a:prstGeom>
      </xdr:spPr>
    </xdr:pic>
    <xdr:clientData/>
  </xdr:twoCellAnchor>
  <xdr:twoCellAnchor editAs="oneCell">
    <xdr:from>
      <xdr:col>0</xdr:col>
      <xdr:colOff>1</xdr:colOff>
      <xdr:row>259</xdr:row>
      <xdr:rowOff>161926</xdr:rowOff>
    </xdr:from>
    <xdr:to>
      <xdr:col>1</xdr:col>
      <xdr:colOff>142876</xdr:colOff>
      <xdr:row>265</xdr:row>
      <xdr:rowOff>53194</xdr:rowOff>
    </xdr:to>
    <xdr:pic>
      <xdr:nvPicPr>
        <xdr:cNvPr id="14" name="Picture 13"/>
        <xdr:cNvPicPr>
          <a:picLocks noChangeAspect="1"/>
        </xdr:cNvPicPr>
      </xdr:nvPicPr>
      <xdr:blipFill>
        <a:blip xmlns:r="http://schemas.openxmlformats.org/officeDocument/2006/relationships" r:embed="rId13">
          <a:extLst>
            <a:ext uri="{BEBA8EAE-BF5A-486C-A8C5-ECC9F3942E4B}">
              <a14:imgProps xmlns:a14="http://schemas.microsoft.com/office/drawing/2010/main" xmlns="">
                <a14:imgLayer r:embed="rId14">
                  <a14:imgEffect>
                    <a14:backgroundRemoval t="0" b="100000" l="0" r="100000">
                      <a14:backgroundMark x1="20000" y1="18868" x2="20000" y2="18868"/>
                    </a14:backgroundRemoval>
                  </a14:imgEffect>
                </a14:imgLayer>
              </a14:imgProps>
            </a:ext>
            <a:ext uri="{28A0092B-C50C-407E-A947-70E740481C1C}">
              <a14:useLocalDpi xmlns:a14="http://schemas.microsoft.com/office/drawing/2010/main" xmlns="" val="0"/>
            </a:ext>
          </a:extLst>
        </a:blip>
        <a:stretch>
          <a:fillRect/>
        </a:stretch>
      </xdr:blipFill>
      <xdr:spPr>
        <a:xfrm>
          <a:off x="1" y="41138476"/>
          <a:ext cx="1104900" cy="900918"/>
        </a:xfrm>
        <a:prstGeom prst="rect">
          <a:avLst/>
        </a:prstGeom>
      </xdr:spPr>
    </xdr:pic>
    <xdr:clientData/>
  </xdr:twoCellAnchor>
  <xdr:twoCellAnchor editAs="oneCell">
    <xdr:from>
      <xdr:col>0</xdr:col>
      <xdr:colOff>0</xdr:colOff>
      <xdr:row>282</xdr:row>
      <xdr:rowOff>123826</xdr:rowOff>
    </xdr:from>
    <xdr:to>
      <xdr:col>1</xdr:col>
      <xdr:colOff>171450</xdr:colOff>
      <xdr:row>288</xdr:row>
      <xdr:rowOff>60226</xdr:rowOff>
    </xdr:to>
    <xdr:pic>
      <xdr:nvPicPr>
        <xdr:cNvPr id="15" name="Picture 14"/>
        <xdr:cNvPicPr>
          <a:picLocks noChangeAspect="1"/>
        </xdr:cNvPicPr>
      </xdr:nvPicPr>
      <xdr:blipFill>
        <a:blip xmlns:r="http://schemas.openxmlformats.org/officeDocument/2006/relationships" r:embed="rId15">
          <a:extLst>
            <a:ext uri="{BEBA8EAE-BF5A-486C-A8C5-ECC9F3942E4B}">
              <a14:imgProps xmlns:a14="http://schemas.microsoft.com/office/drawing/2010/main" xmlns="">
                <a14:imgLayer r:embed="rId16">
                  <a14:imgEffect>
                    <a14:backgroundRemoval t="0" b="100000" l="0" r="100000">
                      <a14:backgroundMark x1="22047" y1="26415" x2="22047" y2="26415"/>
                    </a14:backgroundRemoval>
                  </a14:imgEffect>
                </a14:imgLayer>
              </a14:imgProps>
            </a:ext>
            <a:ext uri="{28A0092B-C50C-407E-A947-70E740481C1C}">
              <a14:useLocalDpi xmlns:a14="http://schemas.microsoft.com/office/drawing/2010/main" xmlns="" val="0"/>
            </a:ext>
          </a:extLst>
        </a:blip>
        <a:stretch>
          <a:fillRect/>
        </a:stretch>
      </xdr:blipFill>
      <xdr:spPr>
        <a:xfrm>
          <a:off x="0" y="44719876"/>
          <a:ext cx="1133475" cy="946050"/>
        </a:xfrm>
        <a:prstGeom prst="rect">
          <a:avLst/>
        </a:prstGeom>
      </xdr:spPr>
    </xdr:pic>
    <xdr:clientData/>
  </xdr:twoCellAnchor>
  <xdr:twoCellAnchor editAs="oneCell">
    <xdr:from>
      <xdr:col>0</xdr:col>
      <xdr:colOff>1</xdr:colOff>
      <xdr:row>398</xdr:row>
      <xdr:rowOff>123825</xdr:rowOff>
    </xdr:from>
    <xdr:to>
      <xdr:col>2</xdr:col>
      <xdr:colOff>1</xdr:colOff>
      <xdr:row>404</xdr:row>
      <xdr:rowOff>56496</xdr:rowOff>
    </xdr:to>
    <xdr:pic>
      <xdr:nvPicPr>
        <xdr:cNvPr id="20" name="Picture 19"/>
        <xdr:cNvPicPr>
          <a:picLocks noChangeAspect="1"/>
        </xdr:cNvPicPr>
      </xdr:nvPicPr>
      <xdr:blipFill>
        <a:blip xmlns:r="http://schemas.openxmlformats.org/officeDocument/2006/relationships" r:embed="rId17">
          <a:extLst>
            <a:ext uri="{BEBA8EAE-BF5A-486C-A8C5-ECC9F3942E4B}">
              <a14:imgProps xmlns:a14="http://schemas.microsoft.com/office/drawing/2010/main" xmlns="">
                <a14:imgLayer r:embed="rId18">
                  <a14:imgEffect>
                    <a14:backgroundRemoval t="0" b="100000" l="0" r="99237">
                      <a14:backgroundMark x1="16031" y1="10185" x2="16031" y2="10185"/>
                    </a14:backgroundRemoval>
                  </a14:imgEffect>
                </a14:imgLayer>
              </a14:imgProps>
            </a:ext>
            <a:ext uri="{28A0092B-C50C-407E-A947-70E740481C1C}">
              <a14:useLocalDpi xmlns:a14="http://schemas.microsoft.com/office/drawing/2010/main" xmlns="" val="0"/>
            </a:ext>
          </a:extLst>
        </a:blip>
        <a:stretch>
          <a:fillRect/>
        </a:stretch>
      </xdr:blipFill>
      <xdr:spPr>
        <a:xfrm>
          <a:off x="1" y="63045975"/>
          <a:ext cx="1143000" cy="942321"/>
        </a:xfrm>
        <a:prstGeom prst="rect">
          <a:avLst/>
        </a:prstGeom>
      </xdr:spPr>
    </xdr:pic>
    <xdr:clientData/>
  </xdr:twoCellAnchor>
  <xdr:twoCellAnchor editAs="oneCell">
    <xdr:from>
      <xdr:col>0</xdr:col>
      <xdr:colOff>0</xdr:colOff>
      <xdr:row>421</xdr:row>
      <xdr:rowOff>152401</xdr:rowOff>
    </xdr:from>
    <xdr:to>
      <xdr:col>1</xdr:col>
      <xdr:colOff>152400</xdr:colOff>
      <xdr:row>427</xdr:row>
      <xdr:rowOff>72901</xdr:rowOff>
    </xdr:to>
    <xdr:pic>
      <xdr:nvPicPr>
        <xdr:cNvPr id="21" name="Picture 20"/>
        <xdr:cNvPicPr>
          <a:picLocks noChangeAspect="1"/>
        </xdr:cNvPicPr>
      </xdr:nvPicPr>
      <xdr:blipFill>
        <a:blip xmlns:r="http://schemas.openxmlformats.org/officeDocument/2006/relationships" r:embed="rId19">
          <a:extLst>
            <a:ext uri="{BEBA8EAE-BF5A-486C-A8C5-ECC9F3942E4B}">
              <a14:imgProps xmlns:a14="http://schemas.microsoft.com/office/drawing/2010/main" xmlns="">
                <a14:imgLayer r:embed="rId20">
                  <a14:imgEffect>
                    <a14:backgroundRemoval t="0" b="100000" l="0" r="100000">
                      <a14:backgroundMark x1="12598" y1="29245" x2="13386" y2="26415"/>
                      <a14:backgroundMark x1="88189" y1="28302" x2="88189" y2="28302"/>
                    </a14:backgroundRemoval>
                  </a14:imgEffect>
                </a14:imgLayer>
              </a14:imgProps>
            </a:ext>
            <a:ext uri="{28A0092B-C50C-407E-A947-70E740481C1C}">
              <a14:useLocalDpi xmlns:a14="http://schemas.microsoft.com/office/drawing/2010/main" xmlns="" val="0"/>
            </a:ext>
          </a:extLst>
        </a:blip>
        <a:stretch>
          <a:fillRect/>
        </a:stretch>
      </xdr:blipFill>
      <xdr:spPr>
        <a:xfrm>
          <a:off x="0" y="66694051"/>
          <a:ext cx="1114425" cy="930150"/>
        </a:xfrm>
        <a:prstGeom prst="rect">
          <a:avLst/>
        </a:prstGeom>
      </xdr:spPr>
    </xdr:pic>
    <xdr:clientData/>
  </xdr:twoCellAnchor>
  <xdr:twoCellAnchor editAs="oneCell">
    <xdr:from>
      <xdr:col>0</xdr:col>
      <xdr:colOff>0</xdr:colOff>
      <xdr:row>467</xdr:row>
      <xdr:rowOff>142876</xdr:rowOff>
    </xdr:from>
    <xdr:to>
      <xdr:col>2</xdr:col>
      <xdr:colOff>16175</xdr:colOff>
      <xdr:row>473</xdr:row>
      <xdr:rowOff>85726</xdr:rowOff>
    </xdr:to>
    <xdr:pic>
      <xdr:nvPicPr>
        <xdr:cNvPr id="23" name="Picture 22"/>
        <xdr:cNvPicPr>
          <a:picLocks noChangeAspect="1"/>
        </xdr:cNvPicPr>
      </xdr:nvPicPr>
      <xdr:blipFill>
        <a:blip xmlns:r="http://schemas.openxmlformats.org/officeDocument/2006/relationships" r:embed="rId21">
          <a:extLst>
            <a:ext uri="{BEBA8EAE-BF5A-486C-A8C5-ECC9F3942E4B}">
              <a14:imgProps xmlns:a14="http://schemas.microsoft.com/office/drawing/2010/main" xmlns="">
                <a14:imgLayer r:embed="rId22">
                  <a14:imgEffect>
                    <a14:backgroundRemoval t="0" b="100000" l="0" r="100000">
                      <a14:backgroundMark x1="22481" y1="18868" x2="22481" y2="18868"/>
                    </a14:backgroundRemoval>
                  </a14:imgEffect>
                </a14:imgLayer>
              </a14:imgProps>
            </a:ext>
            <a:ext uri="{28A0092B-C50C-407E-A947-70E740481C1C}">
              <a14:useLocalDpi xmlns:a14="http://schemas.microsoft.com/office/drawing/2010/main" xmlns="" val="0"/>
            </a:ext>
          </a:extLst>
        </a:blip>
        <a:stretch>
          <a:fillRect/>
        </a:stretch>
      </xdr:blipFill>
      <xdr:spPr>
        <a:xfrm>
          <a:off x="0" y="73923526"/>
          <a:ext cx="1159175" cy="952500"/>
        </a:xfrm>
        <a:prstGeom prst="rect">
          <a:avLst/>
        </a:prstGeom>
      </xdr:spPr>
    </xdr:pic>
    <xdr:clientData/>
  </xdr:twoCellAnchor>
  <xdr:twoCellAnchor editAs="oneCell">
    <xdr:from>
      <xdr:col>0</xdr:col>
      <xdr:colOff>0</xdr:colOff>
      <xdr:row>490</xdr:row>
      <xdr:rowOff>161925</xdr:rowOff>
    </xdr:from>
    <xdr:to>
      <xdr:col>1</xdr:col>
      <xdr:colOff>161925</xdr:colOff>
      <xdr:row>496</xdr:row>
      <xdr:rowOff>63825</xdr:rowOff>
    </xdr:to>
    <xdr:pic>
      <xdr:nvPicPr>
        <xdr:cNvPr id="24" name="Picture 23"/>
        <xdr:cNvPicPr>
          <a:picLocks noChangeAspect="1"/>
        </xdr:cNvPicPr>
      </xdr:nvPicPr>
      <xdr:blipFill>
        <a:blip xmlns:r="http://schemas.openxmlformats.org/officeDocument/2006/relationships" r:embed="rId23">
          <a:extLst>
            <a:ext uri="{BEBA8EAE-BF5A-486C-A8C5-ECC9F3942E4B}">
              <a14:imgProps xmlns:a14="http://schemas.microsoft.com/office/drawing/2010/main" xmlns="">
                <a14:imgLayer r:embed="rId24">
                  <a14:imgEffect>
                    <a14:backgroundRemoval t="0" b="100000" l="0" r="100000">
                      <a14:backgroundMark x1="22835" y1="37864" x2="22835" y2="37864"/>
                      <a14:backgroundMark x1="82677" y1="16505" x2="82677" y2="16505"/>
                    </a14:backgroundRemoval>
                  </a14:imgEffect>
                </a14:imgLayer>
              </a14:imgProps>
            </a:ext>
            <a:ext uri="{28A0092B-C50C-407E-A947-70E740481C1C}">
              <a14:useLocalDpi xmlns:a14="http://schemas.microsoft.com/office/drawing/2010/main" xmlns="" val="0"/>
            </a:ext>
          </a:extLst>
        </a:blip>
        <a:stretch>
          <a:fillRect/>
        </a:stretch>
      </xdr:blipFill>
      <xdr:spPr>
        <a:xfrm>
          <a:off x="0" y="77562075"/>
          <a:ext cx="1123950" cy="911550"/>
        </a:xfrm>
        <a:prstGeom prst="rect">
          <a:avLst/>
        </a:prstGeom>
      </xdr:spPr>
    </xdr:pic>
    <xdr:clientData/>
  </xdr:twoCellAnchor>
  <xdr:twoCellAnchor editAs="oneCell">
    <xdr:from>
      <xdr:col>0</xdr:col>
      <xdr:colOff>0</xdr:colOff>
      <xdr:row>515</xdr:row>
      <xdr:rowOff>152400</xdr:rowOff>
    </xdr:from>
    <xdr:to>
      <xdr:col>1</xdr:col>
      <xdr:colOff>171450</xdr:colOff>
      <xdr:row>521</xdr:row>
      <xdr:rowOff>71550</xdr:rowOff>
    </xdr:to>
    <xdr:pic>
      <xdr:nvPicPr>
        <xdr:cNvPr id="25" name="Picture 24"/>
        <xdr:cNvPicPr>
          <a:picLocks noChangeAspect="1"/>
        </xdr:cNvPicPr>
      </xdr:nvPicPr>
      <xdr:blipFill>
        <a:blip xmlns:r="http://schemas.openxmlformats.org/officeDocument/2006/relationships" r:embed="rId25">
          <a:extLst>
            <a:ext uri="{BEBA8EAE-BF5A-486C-A8C5-ECC9F3942E4B}">
              <a14:imgProps xmlns:a14="http://schemas.microsoft.com/office/drawing/2010/main" xmlns="">
                <a14:imgLayer r:embed="rId26">
                  <a14:imgEffect>
                    <a14:backgroundRemoval t="0" b="98058" l="0" r="100000">
                      <a14:backgroundMark x1="22835" y1="83495" x2="22835" y2="83495"/>
                    </a14:backgroundRemoval>
                  </a14:imgEffect>
                </a14:imgLayer>
              </a14:imgProps>
            </a:ext>
            <a:ext uri="{28A0092B-C50C-407E-A947-70E740481C1C}">
              <a14:useLocalDpi xmlns:a14="http://schemas.microsoft.com/office/drawing/2010/main" xmlns="" val="0"/>
            </a:ext>
          </a:extLst>
        </a:blip>
        <a:stretch>
          <a:fillRect/>
        </a:stretch>
      </xdr:blipFill>
      <xdr:spPr>
        <a:xfrm>
          <a:off x="0" y="81572100"/>
          <a:ext cx="1133475" cy="919275"/>
        </a:xfrm>
        <a:prstGeom prst="rect">
          <a:avLst/>
        </a:prstGeom>
      </xdr:spPr>
    </xdr:pic>
    <xdr:clientData/>
  </xdr:twoCellAnchor>
  <xdr:twoCellAnchor editAs="oneCell">
    <xdr:from>
      <xdr:col>0</xdr:col>
      <xdr:colOff>0</xdr:colOff>
      <xdr:row>538</xdr:row>
      <xdr:rowOff>0</xdr:rowOff>
    </xdr:from>
    <xdr:to>
      <xdr:col>1</xdr:col>
      <xdr:colOff>171450</xdr:colOff>
      <xdr:row>543</xdr:row>
      <xdr:rowOff>73893</xdr:rowOff>
    </xdr:to>
    <xdr:pic>
      <xdr:nvPicPr>
        <xdr:cNvPr id="26" name="Picture 25"/>
        <xdr:cNvPicPr>
          <a:picLocks noChangeAspect="1"/>
        </xdr:cNvPicPr>
      </xdr:nvPicPr>
      <xdr:blipFill>
        <a:blip xmlns:r="http://schemas.openxmlformats.org/officeDocument/2006/relationships" r:embed="rId27">
          <a:extLst>
            <a:ext uri="{BEBA8EAE-BF5A-486C-A8C5-ECC9F3942E4B}">
              <a14:imgProps xmlns:a14="http://schemas.microsoft.com/office/drawing/2010/main" xmlns="">
                <a14:imgLayer r:embed="rId28">
                  <a14:imgEffect>
                    <a14:backgroundRemoval t="0" b="98058" l="0" r="100000">
                      <a14:backgroundMark x1="18750" y1="18447" x2="18750" y2="18447"/>
                    </a14:backgroundRemoval>
                  </a14:imgEffect>
                </a14:imgLayer>
              </a14:imgProps>
            </a:ext>
            <a:ext uri="{28A0092B-C50C-407E-A947-70E740481C1C}">
              <a14:useLocalDpi xmlns:a14="http://schemas.microsoft.com/office/drawing/2010/main" xmlns="" val="0"/>
            </a:ext>
          </a:extLst>
        </a:blip>
        <a:stretch>
          <a:fillRect/>
        </a:stretch>
      </xdr:blipFill>
      <xdr:spPr>
        <a:xfrm>
          <a:off x="0" y="85039200"/>
          <a:ext cx="1133475" cy="912093"/>
        </a:xfrm>
        <a:prstGeom prst="rect">
          <a:avLst/>
        </a:prstGeom>
      </xdr:spPr>
    </xdr:pic>
    <xdr:clientData/>
  </xdr:twoCellAnchor>
  <xdr:twoCellAnchor editAs="oneCell">
    <xdr:from>
      <xdr:col>0</xdr:col>
      <xdr:colOff>0</xdr:colOff>
      <xdr:row>562</xdr:row>
      <xdr:rowOff>152400</xdr:rowOff>
    </xdr:from>
    <xdr:to>
      <xdr:col>1</xdr:col>
      <xdr:colOff>161925</xdr:colOff>
      <xdr:row>568</xdr:row>
      <xdr:rowOff>63825</xdr:rowOff>
    </xdr:to>
    <xdr:pic>
      <xdr:nvPicPr>
        <xdr:cNvPr id="27" name="Picture 26"/>
        <xdr:cNvPicPr>
          <a:picLocks noChangeAspect="1"/>
        </xdr:cNvPicPr>
      </xdr:nvPicPr>
      <xdr:blipFill>
        <a:blip xmlns:r="http://schemas.openxmlformats.org/officeDocument/2006/relationships" r:embed="rId29">
          <a:extLst>
            <a:ext uri="{BEBA8EAE-BF5A-486C-A8C5-ECC9F3942E4B}">
              <a14:imgProps xmlns:a14="http://schemas.microsoft.com/office/drawing/2010/main" xmlns="">
                <a14:imgLayer r:embed="rId30">
                  <a14:imgEffect>
                    <a14:backgroundRemoval t="971" b="100000" l="0" r="100000">
                      <a14:backgroundMark x1="10236" y1="67961" x2="10236" y2="67961"/>
                    </a14:backgroundRemoval>
                  </a14:imgEffect>
                </a14:imgLayer>
              </a14:imgProps>
            </a:ext>
            <a:ext uri="{28A0092B-C50C-407E-A947-70E740481C1C}">
              <a14:useLocalDpi xmlns:a14="http://schemas.microsoft.com/office/drawing/2010/main" xmlns="" val="0"/>
            </a:ext>
          </a:extLst>
        </a:blip>
        <a:stretch>
          <a:fillRect/>
        </a:stretch>
      </xdr:blipFill>
      <xdr:spPr>
        <a:xfrm>
          <a:off x="0" y="89039700"/>
          <a:ext cx="1123950" cy="911550"/>
        </a:xfrm>
        <a:prstGeom prst="rect">
          <a:avLst/>
        </a:prstGeom>
      </xdr:spPr>
    </xdr:pic>
    <xdr:clientData/>
  </xdr:twoCellAnchor>
  <xdr:twoCellAnchor editAs="oneCell">
    <xdr:from>
      <xdr:col>0</xdr:col>
      <xdr:colOff>0</xdr:colOff>
      <xdr:row>575</xdr:row>
      <xdr:rowOff>0</xdr:rowOff>
    </xdr:from>
    <xdr:to>
      <xdr:col>1</xdr:col>
      <xdr:colOff>152400</xdr:colOff>
      <xdr:row>580</xdr:row>
      <xdr:rowOff>65625</xdr:rowOff>
    </xdr:to>
    <xdr:pic>
      <xdr:nvPicPr>
        <xdr:cNvPr id="28" name="Picture 27"/>
        <xdr:cNvPicPr>
          <a:picLocks noChangeAspect="1"/>
        </xdr:cNvPicPr>
      </xdr:nvPicPr>
      <xdr:blipFill>
        <a:blip xmlns:r="http://schemas.openxmlformats.org/officeDocument/2006/relationships" r:embed="rId31">
          <a:extLst>
            <a:ext uri="{BEBA8EAE-BF5A-486C-A8C5-ECC9F3942E4B}">
              <a14:imgProps xmlns:a14="http://schemas.microsoft.com/office/drawing/2010/main" xmlns="">
                <a14:imgLayer r:embed="rId32">
                  <a14:imgEffect>
                    <a14:backgroundRemoval t="0" b="97087" l="0" r="100000">
                      <a14:backgroundMark x1="18898" y1="12621" x2="18898" y2="12621"/>
                    </a14:backgroundRemoval>
                  </a14:imgEffect>
                </a14:imgLayer>
              </a14:imgProps>
            </a:ext>
            <a:ext uri="{28A0092B-C50C-407E-A947-70E740481C1C}">
              <a14:useLocalDpi xmlns:a14="http://schemas.microsoft.com/office/drawing/2010/main" xmlns="" val="0"/>
            </a:ext>
          </a:extLst>
        </a:blip>
        <a:stretch>
          <a:fillRect/>
        </a:stretch>
      </xdr:blipFill>
      <xdr:spPr>
        <a:xfrm>
          <a:off x="0" y="90887550"/>
          <a:ext cx="1114425" cy="903825"/>
        </a:xfrm>
        <a:prstGeom prst="rect">
          <a:avLst/>
        </a:prstGeom>
      </xdr:spPr>
    </xdr:pic>
    <xdr:clientData/>
  </xdr:twoCellAnchor>
  <xdr:twoCellAnchor editAs="oneCell">
    <xdr:from>
      <xdr:col>0</xdr:col>
      <xdr:colOff>0</xdr:colOff>
      <xdr:row>52</xdr:row>
      <xdr:rowOff>0</xdr:rowOff>
    </xdr:from>
    <xdr:to>
      <xdr:col>1</xdr:col>
      <xdr:colOff>87882</xdr:colOff>
      <xdr:row>57</xdr:row>
      <xdr:rowOff>66675</xdr:rowOff>
    </xdr:to>
    <xdr:pic>
      <xdr:nvPicPr>
        <xdr:cNvPr id="2" name="Picture 1"/>
        <xdr:cNvPicPr>
          <a:picLocks noChangeAspect="1"/>
        </xdr:cNvPicPr>
      </xdr:nvPicPr>
      <xdr:blipFill>
        <a:blip xmlns:r="http://schemas.openxmlformats.org/officeDocument/2006/relationships" r:embed="rId33">
          <a:extLst>
            <a:ext uri="{28A0092B-C50C-407E-A947-70E740481C1C}">
              <a14:useLocalDpi xmlns:a14="http://schemas.microsoft.com/office/drawing/2010/main" xmlns="" val="0"/>
            </a:ext>
          </a:extLst>
        </a:blip>
        <a:stretch>
          <a:fillRect/>
        </a:stretch>
      </xdr:blipFill>
      <xdr:spPr>
        <a:xfrm>
          <a:off x="0" y="8305800"/>
          <a:ext cx="1049907" cy="876300"/>
        </a:xfrm>
        <a:prstGeom prst="rect">
          <a:avLst/>
        </a:prstGeom>
      </xdr:spPr>
    </xdr:pic>
    <xdr:clientData/>
  </xdr:twoCellAnchor>
  <xdr:twoCellAnchor editAs="oneCell">
    <xdr:from>
      <xdr:col>0</xdr:col>
      <xdr:colOff>0</xdr:colOff>
      <xdr:row>98</xdr:row>
      <xdr:rowOff>1</xdr:rowOff>
    </xdr:from>
    <xdr:to>
      <xdr:col>1</xdr:col>
      <xdr:colOff>76200</xdr:colOff>
      <xdr:row>103</xdr:row>
      <xdr:rowOff>56926</xdr:rowOff>
    </xdr:to>
    <xdr:pic>
      <xdr:nvPicPr>
        <xdr:cNvPr id="3" name="Picture 2"/>
        <xdr:cNvPicPr>
          <a:picLocks noChangeAspect="1"/>
        </xdr:cNvPicPr>
      </xdr:nvPicPr>
      <xdr:blipFill>
        <a:blip xmlns:r="http://schemas.openxmlformats.org/officeDocument/2006/relationships" r:embed="rId34">
          <a:extLst>
            <a:ext uri="{28A0092B-C50C-407E-A947-70E740481C1C}">
              <a14:useLocalDpi xmlns:a14="http://schemas.microsoft.com/office/drawing/2010/main" xmlns="" val="0"/>
            </a:ext>
          </a:extLst>
        </a:blip>
        <a:stretch>
          <a:fillRect/>
        </a:stretch>
      </xdr:blipFill>
      <xdr:spPr>
        <a:xfrm>
          <a:off x="0" y="15544801"/>
          <a:ext cx="1038225" cy="866550"/>
        </a:xfrm>
        <a:prstGeom prst="rect">
          <a:avLst/>
        </a:prstGeom>
      </xdr:spPr>
    </xdr:pic>
    <xdr:clientData/>
  </xdr:twoCellAnchor>
  <xdr:twoCellAnchor editAs="oneCell">
    <xdr:from>
      <xdr:col>0</xdr:col>
      <xdr:colOff>0</xdr:colOff>
      <xdr:row>168</xdr:row>
      <xdr:rowOff>0</xdr:rowOff>
    </xdr:from>
    <xdr:to>
      <xdr:col>1</xdr:col>
      <xdr:colOff>99294</xdr:colOff>
      <xdr:row>173</xdr:row>
      <xdr:rowOff>76200</xdr:rowOff>
    </xdr:to>
    <xdr:pic>
      <xdr:nvPicPr>
        <xdr:cNvPr id="5" name="Picture 4"/>
        <xdr:cNvPicPr>
          <a:picLocks noChangeAspect="1"/>
        </xdr:cNvPicPr>
      </xdr:nvPicPr>
      <xdr:blipFill>
        <a:blip xmlns:r="http://schemas.openxmlformats.org/officeDocument/2006/relationships" r:embed="rId35">
          <a:extLst>
            <a:ext uri="{28A0092B-C50C-407E-A947-70E740481C1C}">
              <a14:useLocalDpi xmlns:a14="http://schemas.microsoft.com/office/drawing/2010/main" xmlns="" val="0"/>
            </a:ext>
          </a:extLst>
        </a:blip>
        <a:stretch>
          <a:fillRect/>
        </a:stretch>
      </xdr:blipFill>
      <xdr:spPr>
        <a:xfrm>
          <a:off x="0" y="26631900"/>
          <a:ext cx="1061319" cy="885825"/>
        </a:xfrm>
        <a:prstGeom prst="rect">
          <a:avLst/>
        </a:prstGeom>
      </xdr:spPr>
    </xdr:pic>
    <xdr:clientData/>
  </xdr:twoCellAnchor>
  <xdr:twoCellAnchor editAs="oneCell">
    <xdr:from>
      <xdr:col>0</xdr:col>
      <xdr:colOff>0</xdr:colOff>
      <xdr:row>214</xdr:row>
      <xdr:rowOff>1</xdr:rowOff>
    </xdr:from>
    <xdr:to>
      <xdr:col>1</xdr:col>
      <xdr:colOff>96148</xdr:colOff>
      <xdr:row>219</xdr:row>
      <xdr:rowOff>66676</xdr:rowOff>
    </xdr:to>
    <xdr:pic>
      <xdr:nvPicPr>
        <xdr:cNvPr id="10" name="Picture 9"/>
        <xdr:cNvPicPr>
          <a:picLocks noChangeAspect="1"/>
        </xdr:cNvPicPr>
      </xdr:nvPicPr>
      <xdr:blipFill>
        <a:blip xmlns:r="http://schemas.openxmlformats.org/officeDocument/2006/relationships" r:embed="rId36">
          <a:extLst>
            <a:ext uri="{28A0092B-C50C-407E-A947-70E740481C1C}">
              <a14:useLocalDpi xmlns:a14="http://schemas.microsoft.com/office/drawing/2010/main" xmlns="" val="0"/>
            </a:ext>
          </a:extLst>
        </a:blip>
        <a:stretch>
          <a:fillRect/>
        </a:stretch>
      </xdr:blipFill>
      <xdr:spPr>
        <a:xfrm>
          <a:off x="0" y="33870901"/>
          <a:ext cx="1058173" cy="876300"/>
        </a:xfrm>
        <a:prstGeom prst="rect">
          <a:avLst/>
        </a:prstGeom>
      </xdr:spPr>
    </xdr:pic>
    <xdr:clientData/>
  </xdr:twoCellAnchor>
  <xdr:twoCellAnchor editAs="oneCell">
    <xdr:from>
      <xdr:col>0</xdr:col>
      <xdr:colOff>1</xdr:colOff>
      <xdr:row>238</xdr:row>
      <xdr:rowOff>1</xdr:rowOff>
    </xdr:from>
    <xdr:to>
      <xdr:col>1</xdr:col>
      <xdr:colOff>87882</xdr:colOff>
      <xdr:row>243</xdr:row>
      <xdr:rowOff>66675</xdr:rowOff>
    </xdr:to>
    <xdr:pic>
      <xdr:nvPicPr>
        <xdr:cNvPr id="12" name="Picture 11"/>
        <xdr:cNvPicPr>
          <a:picLocks noChangeAspect="1"/>
        </xdr:cNvPicPr>
      </xdr:nvPicPr>
      <xdr:blipFill>
        <a:blip xmlns:r="http://schemas.openxmlformats.org/officeDocument/2006/relationships" r:embed="rId37">
          <a:extLst>
            <a:ext uri="{28A0092B-C50C-407E-A947-70E740481C1C}">
              <a14:useLocalDpi xmlns:a14="http://schemas.microsoft.com/office/drawing/2010/main" xmlns="" val="0"/>
            </a:ext>
          </a:extLst>
        </a:blip>
        <a:stretch>
          <a:fillRect/>
        </a:stretch>
      </xdr:blipFill>
      <xdr:spPr>
        <a:xfrm>
          <a:off x="1" y="37719001"/>
          <a:ext cx="1049906" cy="876299"/>
        </a:xfrm>
        <a:prstGeom prst="rect">
          <a:avLst/>
        </a:prstGeom>
      </xdr:spPr>
    </xdr:pic>
    <xdr:clientData/>
  </xdr:twoCellAnchor>
  <xdr:twoCellAnchor editAs="oneCell">
    <xdr:from>
      <xdr:col>0</xdr:col>
      <xdr:colOff>0</xdr:colOff>
      <xdr:row>307</xdr:row>
      <xdr:rowOff>1</xdr:rowOff>
    </xdr:from>
    <xdr:to>
      <xdr:col>1</xdr:col>
      <xdr:colOff>95250</xdr:colOff>
      <xdr:row>312</xdr:row>
      <xdr:rowOff>59144</xdr:rowOff>
    </xdr:to>
    <xdr:pic>
      <xdr:nvPicPr>
        <xdr:cNvPr id="13" name="Picture 12"/>
        <xdr:cNvPicPr>
          <a:picLocks noChangeAspect="1"/>
        </xdr:cNvPicPr>
      </xdr:nvPicPr>
      <xdr:blipFill>
        <a:blip xmlns:r="http://schemas.openxmlformats.org/officeDocument/2006/relationships" r:embed="rId38">
          <a:extLst>
            <a:ext uri="{28A0092B-C50C-407E-A947-70E740481C1C}">
              <a14:useLocalDpi xmlns:a14="http://schemas.microsoft.com/office/drawing/2010/main" xmlns="" val="0"/>
            </a:ext>
          </a:extLst>
        </a:blip>
        <a:stretch>
          <a:fillRect/>
        </a:stretch>
      </xdr:blipFill>
      <xdr:spPr>
        <a:xfrm>
          <a:off x="0" y="48577501"/>
          <a:ext cx="1057275" cy="868768"/>
        </a:xfrm>
        <a:prstGeom prst="rect">
          <a:avLst/>
        </a:prstGeom>
      </xdr:spPr>
    </xdr:pic>
    <xdr:clientData/>
  </xdr:twoCellAnchor>
  <xdr:twoCellAnchor editAs="oneCell">
    <xdr:from>
      <xdr:col>0</xdr:col>
      <xdr:colOff>0</xdr:colOff>
      <xdr:row>330</xdr:row>
      <xdr:rowOff>1</xdr:rowOff>
    </xdr:from>
    <xdr:to>
      <xdr:col>1</xdr:col>
      <xdr:colOff>95250</xdr:colOff>
      <xdr:row>335</xdr:row>
      <xdr:rowOff>65932</xdr:rowOff>
    </xdr:to>
    <xdr:pic>
      <xdr:nvPicPr>
        <xdr:cNvPr id="16" name="Picture 15"/>
        <xdr:cNvPicPr>
          <a:picLocks noChangeAspect="1"/>
        </xdr:cNvPicPr>
      </xdr:nvPicPr>
      <xdr:blipFill>
        <a:blip xmlns:r="http://schemas.openxmlformats.org/officeDocument/2006/relationships" r:embed="rId39">
          <a:extLst>
            <a:ext uri="{28A0092B-C50C-407E-A947-70E740481C1C}">
              <a14:useLocalDpi xmlns:a14="http://schemas.microsoft.com/office/drawing/2010/main" xmlns="" val="0"/>
            </a:ext>
          </a:extLst>
        </a:blip>
        <a:stretch>
          <a:fillRect/>
        </a:stretch>
      </xdr:blipFill>
      <xdr:spPr>
        <a:xfrm>
          <a:off x="0" y="52197001"/>
          <a:ext cx="1057275" cy="875556"/>
        </a:xfrm>
        <a:prstGeom prst="rect">
          <a:avLst/>
        </a:prstGeom>
      </xdr:spPr>
    </xdr:pic>
    <xdr:clientData/>
  </xdr:twoCellAnchor>
  <xdr:twoCellAnchor editAs="oneCell">
    <xdr:from>
      <xdr:col>0</xdr:col>
      <xdr:colOff>0</xdr:colOff>
      <xdr:row>354</xdr:row>
      <xdr:rowOff>1</xdr:rowOff>
    </xdr:from>
    <xdr:to>
      <xdr:col>1</xdr:col>
      <xdr:colOff>81232</xdr:colOff>
      <xdr:row>359</xdr:row>
      <xdr:rowOff>47626</xdr:rowOff>
    </xdr:to>
    <xdr:pic>
      <xdr:nvPicPr>
        <xdr:cNvPr id="17" name="Picture 16"/>
        <xdr:cNvPicPr>
          <a:picLocks noChangeAspect="1"/>
        </xdr:cNvPicPr>
      </xdr:nvPicPr>
      <xdr:blipFill>
        <a:blip xmlns:r="http://schemas.openxmlformats.org/officeDocument/2006/relationships" r:embed="rId40">
          <a:extLst>
            <a:ext uri="{28A0092B-C50C-407E-A947-70E740481C1C}">
              <a14:useLocalDpi xmlns:a14="http://schemas.microsoft.com/office/drawing/2010/main" xmlns="" val="0"/>
            </a:ext>
          </a:extLst>
        </a:blip>
        <a:stretch>
          <a:fillRect/>
        </a:stretch>
      </xdr:blipFill>
      <xdr:spPr>
        <a:xfrm>
          <a:off x="0" y="56045101"/>
          <a:ext cx="1043257" cy="857250"/>
        </a:xfrm>
        <a:prstGeom prst="rect">
          <a:avLst/>
        </a:prstGeom>
      </xdr:spPr>
    </xdr:pic>
    <xdr:clientData/>
  </xdr:twoCellAnchor>
  <xdr:twoCellAnchor editAs="oneCell">
    <xdr:from>
      <xdr:col>0</xdr:col>
      <xdr:colOff>0</xdr:colOff>
      <xdr:row>377</xdr:row>
      <xdr:rowOff>0</xdr:rowOff>
    </xdr:from>
    <xdr:to>
      <xdr:col>1</xdr:col>
      <xdr:colOff>57150</xdr:colOff>
      <xdr:row>382</xdr:row>
      <xdr:rowOff>16950</xdr:rowOff>
    </xdr:to>
    <xdr:pic>
      <xdr:nvPicPr>
        <xdr:cNvPr id="18" name="Picture 17"/>
        <xdr:cNvPicPr>
          <a:picLocks noChangeAspect="1"/>
        </xdr:cNvPicPr>
      </xdr:nvPicPr>
      <xdr:blipFill>
        <a:blip xmlns:r="http://schemas.openxmlformats.org/officeDocument/2006/relationships" r:embed="rId41">
          <a:extLst>
            <a:ext uri="{28A0092B-C50C-407E-A947-70E740481C1C}">
              <a14:useLocalDpi xmlns:a14="http://schemas.microsoft.com/office/drawing/2010/main" xmlns="" val="0"/>
            </a:ext>
          </a:extLst>
        </a:blip>
        <a:stretch>
          <a:fillRect/>
        </a:stretch>
      </xdr:blipFill>
      <xdr:spPr>
        <a:xfrm>
          <a:off x="0" y="59664600"/>
          <a:ext cx="1019175" cy="826575"/>
        </a:xfrm>
        <a:prstGeom prst="rect">
          <a:avLst/>
        </a:prstGeom>
      </xdr:spPr>
    </xdr:pic>
    <xdr:clientData/>
  </xdr:twoCellAnchor>
  <xdr:twoCellAnchor editAs="oneCell">
    <xdr:from>
      <xdr:col>0</xdr:col>
      <xdr:colOff>0</xdr:colOff>
      <xdr:row>446</xdr:row>
      <xdr:rowOff>1</xdr:rowOff>
    </xdr:from>
    <xdr:to>
      <xdr:col>1</xdr:col>
      <xdr:colOff>95250</xdr:colOff>
      <xdr:row>451</xdr:row>
      <xdr:rowOff>72826</xdr:rowOff>
    </xdr:to>
    <xdr:pic>
      <xdr:nvPicPr>
        <xdr:cNvPr id="31" name="Picture 30"/>
        <xdr:cNvPicPr>
          <a:picLocks noChangeAspect="1"/>
        </xdr:cNvPicPr>
      </xdr:nvPicPr>
      <xdr:blipFill>
        <a:blip xmlns:r="http://schemas.openxmlformats.org/officeDocument/2006/relationships" r:embed="rId42">
          <a:extLst>
            <a:ext uri="{28A0092B-C50C-407E-A947-70E740481C1C}">
              <a14:useLocalDpi xmlns:a14="http://schemas.microsoft.com/office/drawing/2010/main" xmlns="" val="0"/>
            </a:ext>
          </a:extLst>
        </a:blip>
        <a:stretch>
          <a:fillRect/>
        </a:stretch>
      </xdr:blipFill>
      <xdr:spPr>
        <a:xfrm>
          <a:off x="0" y="70523101"/>
          <a:ext cx="1057275" cy="88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251503</xdr:colOff>
      <xdr:row>48</xdr:row>
      <xdr:rowOff>90272</xdr:rowOff>
    </xdr:from>
    <xdr:to>
      <xdr:col>0</xdr:col>
      <xdr:colOff>753417</xdr:colOff>
      <xdr:row>51</xdr:row>
      <xdr:rowOff>81944</xdr:rowOff>
    </xdr:to>
    <xdr:pic>
      <xdr:nvPicPr>
        <xdr:cNvPr id="2086" name="Picture 38" descr="BJ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rot="-1840877">
          <a:off x="251503" y="8824697"/>
          <a:ext cx="501914" cy="5726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139391</xdr:colOff>
      <xdr:row>45</xdr:row>
      <xdr:rowOff>36726</xdr:rowOff>
    </xdr:from>
    <xdr:to>
      <xdr:col>0</xdr:col>
      <xdr:colOff>740567</xdr:colOff>
      <xdr:row>48</xdr:row>
      <xdr:rowOff>94364</xdr:rowOff>
    </xdr:to>
    <xdr:pic>
      <xdr:nvPicPr>
        <xdr:cNvPr id="2085" name="Picture 37" descr="BJ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824349">
          <a:off x="139391" y="8199651"/>
          <a:ext cx="601176" cy="6291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133350</xdr:colOff>
      <xdr:row>6</xdr:row>
      <xdr:rowOff>76200</xdr:rowOff>
    </xdr:from>
    <xdr:to>
      <xdr:col>0</xdr:col>
      <xdr:colOff>923925</xdr:colOff>
      <xdr:row>10</xdr:row>
      <xdr:rowOff>95250</xdr:rowOff>
    </xdr:to>
    <xdr:pic>
      <xdr:nvPicPr>
        <xdr:cNvPr id="2049" name="Picture 1" descr="Untitled-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33350" y="1181100"/>
          <a:ext cx="790575" cy="704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152400</xdr:colOff>
      <xdr:row>11</xdr:row>
      <xdr:rowOff>28575</xdr:rowOff>
    </xdr:from>
    <xdr:to>
      <xdr:col>0</xdr:col>
      <xdr:colOff>895350</xdr:colOff>
      <xdr:row>15</xdr:row>
      <xdr:rowOff>0</xdr:rowOff>
    </xdr:to>
    <xdr:pic>
      <xdr:nvPicPr>
        <xdr:cNvPr id="2050" name="Picture 2" descr="Untitled-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152400" y="1990725"/>
          <a:ext cx="742950"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114300</xdr:colOff>
      <xdr:row>16</xdr:row>
      <xdr:rowOff>47625</xdr:rowOff>
    </xdr:from>
    <xdr:to>
      <xdr:col>0</xdr:col>
      <xdr:colOff>933450</xdr:colOff>
      <xdr:row>20</xdr:row>
      <xdr:rowOff>85725</xdr:rowOff>
    </xdr:to>
    <xdr:pic>
      <xdr:nvPicPr>
        <xdr:cNvPr id="2051" name="Picture 3" descr="Untitled-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14300" y="2867025"/>
          <a:ext cx="819150" cy="723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123825</xdr:colOff>
      <xdr:row>20</xdr:row>
      <xdr:rowOff>66675</xdr:rowOff>
    </xdr:from>
    <xdr:to>
      <xdr:col>0</xdr:col>
      <xdr:colOff>885825</xdr:colOff>
      <xdr:row>24</xdr:row>
      <xdr:rowOff>38100</xdr:rowOff>
    </xdr:to>
    <xdr:pic>
      <xdr:nvPicPr>
        <xdr:cNvPr id="2052" name="Picture 4" descr="Untitled-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123825" y="3571875"/>
          <a:ext cx="762000" cy="676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152400</xdr:colOff>
      <xdr:row>27</xdr:row>
      <xdr:rowOff>38100</xdr:rowOff>
    </xdr:from>
    <xdr:to>
      <xdr:col>0</xdr:col>
      <xdr:colOff>885825</xdr:colOff>
      <xdr:row>30</xdr:row>
      <xdr:rowOff>142875</xdr:rowOff>
    </xdr:to>
    <xdr:pic>
      <xdr:nvPicPr>
        <xdr:cNvPr id="2070" name="Picture 2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152400" y="4867275"/>
          <a:ext cx="733425" cy="628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200025</xdr:colOff>
      <xdr:row>37</xdr:row>
      <xdr:rowOff>47625</xdr:rowOff>
    </xdr:from>
    <xdr:to>
      <xdr:col>0</xdr:col>
      <xdr:colOff>876300</xdr:colOff>
      <xdr:row>40</xdr:row>
      <xdr:rowOff>127889</xdr:rowOff>
    </xdr:to>
    <xdr:pic>
      <xdr:nvPicPr>
        <xdr:cNvPr id="2072" name="Picture 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00025" y="6638925"/>
          <a:ext cx="676275" cy="60413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238125</xdr:colOff>
      <xdr:row>34</xdr:row>
      <xdr:rowOff>28575</xdr:rowOff>
    </xdr:from>
    <xdr:to>
      <xdr:col>0</xdr:col>
      <xdr:colOff>847725</xdr:colOff>
      <xdr:row>37</xdr:row>
      <xdr:rowOff>0</xdr:rowOff>
    </xdr:to>
    <xdr:pic>
      <xdr:nvPicPr>
        <xdr:cNvPr id="2074" name="Picture 2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38125" y="6086475"/>
          <a:ext cx="609600" cy="504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200025</xdr:colOff>
      <xdr:row>30</xdr:row>
      <xdr:rowOff>133350</xdr:rowOff>
    </xdr:from>
    <xdr:to>
      <xdr:col>0</xdr:col>
      <xdr:colOff>876300</xdr:colOff>
      <xdr:row>33</xdr:row>
      <xdr:rowOff>152400</xdr:rowOff>
    </xdr:to>
    <xdr:pic>
      <xdr:nvPicPr>
        <xdr:cNvPr id="2076" name="Picture 2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200025" y="5486400"/>
          <a:ext cx="676275" cy="552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123825</xdr:colOff>
      <xdr:row>43</xdr:row>
      <xdr:rowOff>28575</xdr:rowOff>
    </xdr:from>
    <xdr:to>
      <xdr:col>0</xdr:col>
      <xdr:colOff>771043</xdr:colOff>
      <xdr:row>46</xdr:row>
      <xdr:rowOff>9525</xdr:rowOff>
    </xdr:to>
    <xdr:pic>
      <xdr:nvPicPr>
        <xdr:cNvPr id="2084" name="Picture 36" descr="BJ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304800" y="8467725"/>
          <a:ext cx="647218" cy="581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163390</xdr:colOff>
      <xdr:row>52</xdr:row>
      <xdr:rowOff>47625</xdr:rowOff>
    </xdr:from>
    <xdr:to>
      <xdr:col>0</xdr:col>
      <xdr:colOff>762000</xdr:colOff>
      <xdr:row>54</xdr:row>
      <xdr:rowOff>161925</xdr:rowOff>
    </xdr:to>
    <xdr:pic>
      <xdr:nvPicPr>
        <xdr:cNvPr id="2087" name="Picture 39" descr="BJ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63390" y="9534525"/>
          <a:ext cx="598610" cy="5429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942975</xdr:colOff>
      <xdr:row>11</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0975" y="1171575"/>
          <a:ext cx="942975" cy="5619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1</xdr:rowOff>
    </xdr:from>
    <xdr:to>
      <xdr:col>1</xdr:col>
      <xdr:colOff>56845</xdr:colOff>
      <xdr:row>27</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3810001"/>
          <a:ext cx="704545" cy="657224"/>
        </a:xfrm>
        <a:prstGeom prst="rect">
          <a:avLst/>
        </a:prstGeom>
      </xdr:spPr>
    </xdr:pic>
    <xdr:clientData/>
  </xdr:twoCellAnchor>
  <xdr:twoCellAnchor editAs="oneCell">
    <xdr:from>
      <xdr:col>0</xdr:col>
      <xdr:colOff>171450</xdr:colOff>
      <xdr:row>46</xdr:row>
      <xdr:rowOff>142875</xdr:rowOff>
    </xdr:from>
    <xdr:to>
      <xdr:col>0</xdr:col>
      <xdr:colOff>609600</xdr:colOff>
      <xdr:row>49</xdr:row>
      <xdr:rowOff>104775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71450" y="7734300"/>
          <a:ext cx="438150" cy="438150"/>
        </a:xfrm>
        <a:prstGeom prst="rect">
          <a:avLst/>
        </a:prstGeom>
      </xdr:spPr>
    </xdr:pic>
    <xdr:clientData/>
  </xdr:twoCellAnchor>
  <xdr:twoCellAnchor editAs="oneCell">
    <xdr:from>
      <xdr:col>0</xdr:col>
      <xdr:colOff>0</xdr:colOff>
      <xdr:row>41</xdr:row>
      <xdr:rowOff>1</xdr:rowOff>
    </xdr:from>
    <xdr:to>
      <xdr:col>1</xdr:col>
      <xdr:colOff>73881</xdr:colOff>
      <xdr:row>45</xdr:row>
      <xdr:rowOff>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0" y="6734176"/>
          <a:ext cx="721581" cy="68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gstrax.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girlscouts.org/cookies" TargetMode="External"/><Relationship Id="rId7" Type="http://schemas.openxmlformats.org/officeDocument/2006/relationships/comments" Target="../comments5.xml"/><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vmlDrawing" Target="../drawings/vmlDrawing5.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 enableFormatConditionsCalculation="0">
    <tabColor theme="5" tint="0.59999389629810485"/>
  </sheetPr>
  <dimension ref="A1:I61"/>
  <sheetViews>
    <sheetView showGridLines="0" tabSelected="1" workbookViewId="0">
      <selection activeCell="E3" sqref="E3:G3"/>
    </sheetView>
  </sheetViews>
  <sheetFormatPr defaultRowHeight="12.75"/>
  <cols>
    <col min="1" max="1" width="4.140625" customWidth="1"/>
    <col min="2" max="2" width="16.28515625" customWidth="1"/>
    <col min="3" max="3" width="10.140625" bestFit="1" customWidth="1"/>
    <col min="4" max="4" width="17.5703125" customWidth="1"/>
  </cols>
  <sheetData>
    <row r="1" spans="1:8">
      <c r="A1" s="380" t="s">
        <v>141</v>
      </c>
      <c r="B1" s="380"/>
      <c r="C1" s="380"/>
      <c r="D1" s="380"/>
      <c r="E1" s="380"/>
      <c r="F1" s="380"/>
      <c r="G1" s="380"/>
      <c r="H1" s="380"/>
    </row>
    <row r="2" spans="1:8" ht="6.75" customHeight="1" thickBot="1">
      <c r="A2" s="1"/>
      <c r="B2" s="1"/>
      <c r="C2" s="1"/>
      <c r="D2" s="1"/>
      <c r="E2" s="1"/>
      <c r="F2" s="1"/>
      <c r="G2" s="1"/>
      <c r="H2" s="1"/>
    </row>
    <row r="3" spans="1:8" ht="13.5" thickBot="1">
      <c r="A3" s="376" t="s">
        <v>0</v>
      </c>
      <c r="B3" s="376"/>
      <c r="C3" s="376"/>
      <c r="D3" s="385"/>
      <c r="E3" s="386"/>
      <c r="F3" s="387"/>
      <c r="G3" s="388"/>
      <c r="H3" s="1"/>
    </row>
    <row r="4" spans="1:8" ht="8.25" customHeight="1" thickBot="1">
      <c r="A4" s="1"/>
      <c r="B4" s="1"/>
      <c r="C4" s="1"/>
      <c r="D4" s="1"/>
      <c r="E4" s="1"/>
      <c r="F4" s="1"/>
      <c r="G4" s="1"/>
      <c r="H4" s="1"/>
    </row>
    <row r="5" spans="1:8" ht="13.5" thickBot="1">
      <c r="A5" s="376" t="s">
        <v>1</v>
      </c>
      <c r="B5" s="377"/>
      <c r="C5" s="377"/>
      <c r="D5" s="377"/>
      <c r="E5" s="346"/>
      <c r="F5" s="1"/>
      <c r="G5" s="1"/>
    </row>
    <row r="6" spans="1:8" ht="18" customHeight="1">
      <c r="A6" s="5" t="s">
        <v>97</v>
      </c>
      <c r="B6" s="1"/>
      <c r="C6" s="1"/>
      <c r="D6" s="1"/>
      <c r="E6" s="1"/>
      <c r="F6" s="1"/>
      <c r="G6" s="1"/>
      <c r="H6" s="1"/>
    </row>
    <row r="7" spans="1:8" ht="25.5" customHeight="1">
      <c r="A7" s="1"/>
      <c r="B7" s="390" t="s">
        <v>98</v>
      </c>
      <c r="C7" s="390"/>
      <c r="D7" s="390"/>
      <c r="E7" s="390"/>
      <c r="F7" s="390"/>
      <c r="G7" s="390"/>
      <c r="H7" s="390"/>
    </row>
    <row r="8" spans="1:8" ht="15" customHeight="1">
      <c r="A8" s="3" t="s">
        <v>2</v>
      </c>
      <c r="B8" s="3"/>
      <c r="C8" s="3"/>
      <c r="D8" s="3"/>
      <c r="E8" s="3"/>
      <c r="F8" s="3"/>
      <c r="G8" s="3"/>
      <c r="H8" s="3"/>
    </row>
    <row r="9" spans="1:8" ht="38.25" customHeight="1">
      <c r="A9" s="1"/>
      <c r="B9" s="389" t="s">
        <v>732</v>
      </c>
      <c r="C9" s="378"/>
      <c r="D9" s="378"/>
      <c r="E9" s="378"/>
      <c r="F9" s="378"/>
      <c r="G9" s="378"/>
      <c r="H9" s="378"/>
    </row>
    <row r="10" spans="1:8" ht="15" customHeight="1">
      <c r="A10" s="3" t="s">
        <v>3</v>
      </c>
      <c r="B10" s="3"/>
      <c r="C10" s="3"/>
      <c r="D10" s="3"/>
      <c r="E10" s="3"/>
      <c r="F10" s="3"/>
      <c r="G10" s="3"/>
      <c r="H10" s="3"/>
    </row>
    <row r="11" spans="1:8" ht="38.25" customHeight="1">
      <c r="A11" s="1"/>
      <c r="B11" s="378" t="s">
        <v>4</v>
      </c>
      <c r="C11" s="378"/>
      <c r="D11" s="378"/>
      <c r="E11" s="378"/>
      <c r="F11" s="378"/>
      <c r="G11" s="378"/>
      <c r="H11" s="378"/>
    </row>
    <row r="12" spans="1:8" ht="15" customHeight="1">
      <c r="A12" s="113" t="s">
        <v>96</v>
      </c>
      <c r="B12" s="113"/>
      <c r="C12" s="113"/>
      <c r="D12" s="113"/>
      <c r="E12" s="113"/>
      <c r="F12" s="113"/>
      <c r="G12" s="113"/>
      <c r="H12" s="113"/>
    </row>
    <row r="13" spans="1:8" ht="53.25" customHeight="1">
      <c r="B13" s="391" t="s">
        <v>99</v>
      </c>
      <c r="C13" s="391"/>
      <c r="D13" s="391"/>
      <c r="E13" s="391"/>
      <c r="F13" s="391"/>
      <c r="G13" s="391"/>
      <c r="H13" s="391"/>
    </row>
    <row r="14" spans="1:8" ht="15" customHeight="1">
      <c r="A14" s="3" t="s">
        <v>5</v>
      </c>
      <c r="B14" s="3"/>
      <c r="C14" s="3"/>
      <c r="D14" s="3"/>
      <c r="E14" s="3"/>
      <c r="F14" s="3"/>
      <c r="G14" s="3"/>
      <c r="H14" s="3"/>
    </row>
    <row r="15" spans="1:8" ht="27.75" customHeight="1">
      <c r="A15" s="1"/>
      <c r="B15" s="378" t="s">
        <v>100</v>
      </c>
      <c r="C15" s="378"/>
      <c r="D15" s="378"/>
      <c r="E15" s="378"/>
      <c r="F15" s="378"/>
      <c r="G15" s="378"/>
      <c r="H15" s="378"/>
    </row>
    <row r="16" spans="1:8" s="1" customFormat="1" ht="15" customHeight="1">
      <c r="A16" s="5" t="s">
        <v>102</v>
      </c>
      <c r="B16" s="4"/>
      <c r="C16" s="4"/>
      <c r="D16" s="4"/>
      <c r="E16" s="4"/>
      <c r="F16" s="4"/>
      <c r="G16" s="4"/>
      <c r="H16" s="4"/>
    </row>
    <row r="17" spans="1:8" s="1" customFormat="1" ht="27.75" customHeight="1">
      <c r="B17" s="378" t="s">
        <v>103</v>
      </c>
      <c r="C17" s="378"/>
      <c r="D17" s="378"/>
      <c r="E17" s="378"/>
      <c r="F17" s="378"/>
      <c r="G17" s="378"/>
      <c r="H17" s="378"/>
    </row>
    <row r="18" spans="1:8" ht="15" customHeight="1">
      <c r="A18" s="3" t="s">
        <v>733</v>
      </c>
      <c r="B18" s="3"/>
      <c r="C18" s="3"/>
      <c r="D18" s="3"/>
      <c r="E18" s="3"/>
      <c r="F18" s="3"/>
      <c r="G18" s="3"/>
      <c r="H18" s="3"/>
    </row>
    <row r="19" spans="1:8" ht="39.75" customHeight="1">
      <c r="A19" s="1"/>
      <c r="B19" s="378" t="s">
        <v>104</v>
      </c>
      <c r="C19" s="378"/>
      <c r="D19" s="378"/>
      <c r="E19" s="378"/>
      <c r="F19" s="378"/>
      <c r="G19" s="378"/>
      <c r="H19" s="378"/>
    </row>
    <row r="20" spans="1:8" ht="15" customHeight="1">
      <c r="A20" s="2" t="s">
        <v>6</v>
      </c>
      <c r="B20" s="2"/>
      <c r="C20" s="2"/>
      <c r="D20" s="2"/>
      <c r="E20" s="2"/>
      <c r="F20" s="2"/>
      <c r="G20" s="2"/>
      <c r="H20" s="2"/>
    </row>
    <row r="21" spans="1:8" ht="79.5" customHeight="1">
      <c r="A21" s="1"/>
      <c r="B21" s="378" t="s">
        <v>7</v>
      </c>
      <c r="C21" s="378"/>
      <c r="D21" s="378"/>
      <c r="E21" s="378"/>
      <c r="F21" s="378"/>
      <c r="G21" s="378"/>
      <c r="H21" s="378"/>
    </row>
    <row r="22" spans="1:8" ht="15" customHeight="1">
      <c r="A22" s="5" t="s">
        <v>8</v>
      </c>
      <c r="B22" s="4"/>
      <c r="C22" s="4"/>
      <c r="D22" s="4"/>
      <c r="E22" s="4"/>
      <c r="F22" s="4"/>
      <c r="G22" s="4"/>
      <c r="H22" s="4"/>
    </row>
    <row r="23" spans="1:8" ht="66.75" customHeight="1">
      <c r="A23" s="1"/>
      <c r="B23" s="378" t="s">
        <v>29</v>
      </c>
      <c r="C23" s="378"/>
      <c r="D23" s="378"/>
      <c r="E23" s="378"/>
      <c r="F23" s="378"/>
      <c r="G23" s="378"/>
      <c r="H23" s="378"/>
    </row>
    <row r="24" spans="1:8" ht="15" customHeight="1">
      <c r="A24" s="3" t="s">
        <v>9</v>
      </c>
      <c r="B24" s="3"/>
      <c r="C24" s="3"/>
      <c r="D24" s="3"/>
      <c r="E24" s="3"/>
      <c r="F24" s="3"/>
      <c r="G24" s="3"/>
      <c r="H24" s="3"/>
    </row>
    <row r="25" spans="1:8" ht="54" customHeight="1">
      <c r="A25" s="1"/>
      <c r="B25" s="378" t="s">
        <v>10</v>
      </c>
      <c r="C25" s="378"/>
      <c r="D25" s="378"/>
      <c r="E25" s="378"/>
      <c r="F25" s="378"/>
      <c r="G25" s="378"/>
      <c r="H25" s="378"/>
    </row>
    <row r="26" spans="1:8" ht="15" customHeight="1">
      <c r="A26" s="5" t="s">
        <v>11</v>
      </c>
      <c r="B26" s="7"/>
      <c r="C26" s="7"/>
      <c r="D26" s="7"/>
      <c r="E26" s="7"/>
      <c r="F26" s="7"/>
      <c r="G26" s="7"/>
      <c r="H26" s="7"/>
    </row>
    <row r="27" spans="1:8" ht="43.5" customHeight="1">
      <c r="A27" s="1"/>
      <c r="B27" s="378" t="s">
        <v>12</v>
      </c>
      <c r="C27" s="378"/>
      <c r="D27" s="378"/>
      <c r="E27" s="378"/>
      <c r="F27" s="378"/>
      <c r="G27" s="378"/>
      <c r="H27" s="378"/>
    </row>
    <row r="28" spans="1:8" ht="12" customHeight="1">
      <c r="A28" s="1"/>
      <c r="B28" s="7"/>
      <c r="C28" s="158" t="s">
        <v>13</v>
      </c>
      <c r="D28" s="158"/>
      <c r="E28" s="7"/>
      <c r="F28" s="7"/>
      <c r="G28" s="7"/>
      <c r="H28" s="7"/>
    </row>
    <row r="29" spans="1:8" ht="54" customHeight="1">
      <c r="A29" s="1"/>
      <c r="B29" s="378" t="s">
        <v>14</v>
      </c>
      <c r="C29" s="378"/>
      <c r="D29" s="378"/>
      <c r="E29" s="378"/>
      <c r="F29" s="378"/>
      <c r="G29" s="378"/>
      <c r="H29" s="378"/>
    </row>
    <row r="30" spans="1:8" ht="20.25" customHeight="1">
      <c r="A30" s="3" t="s">
        <v>15</v>
      </c>
      <c r="B30" s="3"/>
      <c r="C30" s="3"/>
      <c r="D30" s="3"/>
      <c r="E30" s="3"/>
      <c r="F30" s="3"/>
      <c r="G30" s="3"/>
      <c r="H30" s="3"/>
    </row>
    <row r="31" spans="1:8" ht="53.25" customHeight="1">
      <c r="A31" s="1"/>
      <c r="B31" s="378" t="s">
        <v>16</v>
      </c>
      <c r="C31" s="378"/>
      <c r="D31" s="378"/>
      <c r="E31" s="378"/>
      <c r="F31" s="378"/>
      <c r="G31" s="378"/>
      <c r="H31" s="378"/>
    </row>
    <row r="32" spans="1:8" ht="15" customHeight="1">
      <c r="A32" s="2" t="s">
        <v>17</v>
      </c>
      <c r="B32" s="2"/>
      <c r="C32" s="2"/>
      <c r="D32" s="2"/>
      <c r="E32" s="2"/>
      <c r="F32" s="2"/>
      <c r="G32" s="2"/>
      <c r="H32" s="2"/>
    </row>
    <row r="33" spans="1:9" ht="27.75" customHeight="1">
      <c r="A33" s="1"/>
      <c r="B33" s="378" t="s">
        <v>18</v>
      </c>
      <c r="C33" s="378"/>
      <c r="D33" s="378"/>
      <c r="E33" s="378"/>
      <c r="F33" s="378"/>
      <c r="G33" s="378"/>
      <c r="H33" s="378"/>
    </row>
    <row r="34" spans="1:9" ht="67.5" customHeight="1">
      <c r="A34" s="1"/>
      <c r="B34" s="378" t="s">
        <v>142</v>
      </c>
      <c r="C34" s="378"/>
      <c r="D34" s="378"/>
      <c r="E34" s="378"/>
      <c r="F34" s="378"/>
      <c r="G34" s="378"/>
      <c r="H34" s="378"/>
    </row>
    <row r="35" spans="1:9" ht="15" customHeight="1">
      <c r="A35" s="1"/>
      <c r="B35" s="378" t="s">
        <v>110</v>
      </c>
      <c r="C35" s="378"/>
      <c r="D35" s="381" t="s">
        <v>111</v>
      </c>
      <c r="E35" s="382"/>
      <c r="F35" s="382"/>
      <c r="G35" s="4"/>
      <c r="H35" s="4"/>
    </row>
    <row r="36" spans="1:9" ht="30.75" customHeight="1">
      <c r="A36" s="1"/>
      <c r="B36" s="378" t="s">
        <v>19</v>
      </c>
      <c r="C36" s="378"/>
      <c r="D36" s="378"/>
      <c r="E36" s="378"/>
      <c r="F36" s="378"/>
      <c r="G36" s="378"/>
      <c r="H36" s="378"/>
    </row>
    <row r="37" spans="1:9" ht="30.75" customHeight="1">
      <c r="A37" s="1"/>
      <c r="B37" s="378" t="s">
        <v>20</v>
      </c>
      <c r="C37" s="378"/>
      <c r="D37" s="378"/>
      <c r="E37" s="378"/>
      <c r="F37" s="378"/>
      <c r="G37" s="378"/>
      <c r="H37" s="378"/>
    </row>
    <row r="38" spans="1:9">
      <c r="A38" s="5" t="s">
        <v>21</v>
      </c>
      <c r="B38" s="4"/>
      <c r="C38" s="4"/>
      <c r="D38" s="4"/>
      <c r="E38" s="4"/>
      <c r="F38" s="4"/>
      <c r="G38" s="4"/>
      <c r="H38" s="4"/>
    </row>
    <row r="39" spans="1:9">
      <c r="A39" s="6"/>
      <c r="B39" s="379" t="s">
        <v>22</v>
      </c>
      <c r="C39" s="379"/>
      <c r="D39" s="8"/>
      <c r="E39" s="8"/>
      <c r="F39" s="8"/>
      <c r="G39" s="8"/>
      <c r="H39" s="8"/>
    </row>
    <row r="40" spans="1:9" ht="20.25" customHeight="1">
      <c r="A40" s="380" t="s">
        <v>23</v>
      </c>
      <c r="B40" s="380"/>
      <c r="C40" s="380"/>
      <c r="D40" s="380"/>
      <c r="E40" s="380"/>
      <c r="F40" s="380"/>
      <c r="G40" s="380"/>
      <c r="H40" s="380"/>
    </row>
    <row r="41" spans="1:9">
      <c r="A41" s="1"/>
      <c r="B41" s="5" t="s">
        <v>24</v>
      </c>
      <c r="C41" s="311">
        <v>39713</v>
      </c>
      <c r="D41" s="375" t="s">
        <v>25</v>
      </c>
      <c r="E41" s="375"/>
      <c r="F41" s="375"/>
      <c r="G41" s="375"/>
      <c r="H41" s="375"/>
      <c r="I41" s="375"/>
    </row>
    <row r="42" spans="1:9">
      <c r="A42" s="1"/>
      <c r="B42" s="5" t="s">
        <v>26</v>
      </c>
      <c r="C42" s="311">
        <v>39716</v>
      </c>
      <c r="D42" s="375" t="s">
        <v>27</v>
      </c>
      <c r="E42" s="375"/>
      <c r="F42" s="375"/>
      <c r="G42" s="375"/>
      <c r="H42" s="375"/>
      <c r="I42" s="375"/>
    </row>
    <row r="43" spans="1:9">
      <c r="A43" s="1"/>
      <c r="B43" s="5"/>
      <c r="C43" s="311"/>
      <c r="D43" s="9" t="s">
        <v>28</v>
      </c>
      <c r="E43" s="1"/>
      <c r="F43" s="1"/>
      <c r="G43" s="1"/>
      <c r="H43" s="1"/>
      <c r="I43" s="1"/>
    </row>
    <row r="44" spans="1:9">
      <c r="B44" s="5" t="s">
        <v>30</v>
      </c>
      <c r="C44" s="312">
        <v>39797</v>
      </c>
      <c r="D44" s="125" t="s">
        <v>112</v>
      </c>
    </row>
    <row r="45" spans="1:9" ht="27" customHeight="1">
      <c r="B45" s="127" t="s">
        <v>113</v>
      </c>
      <c r="C45" s="313">
        <v>39920</v>
      </c>
      <c r="D45" s="383" t="s">
        <v>114</v>
      </c>
      <c r="E45" s="384"/>
      <c r="F45" s="384"/>
      <c r="G45" s="384"/>
      <c r="H45" s="384"/>
    </row>
    <row r="46" spans="1:9">
      <c r="B46" s="127" t="s">
        <v>119</v>
      </c>
      <c r="C46" s="312">
        <v>40035</v>
      </c>
      <c r="D46" s="162" t="s">
        <v>740</v>
      </c>
    </row>
    <row r="47" spans="1:9">
      <c r="B47" s="127" t="s">
        <v>143</v>
      </c>
      <c r="C47" s="312">
        <v>40246</v>
      </c>
      <c r="D47" s="125" t="s">
        <v>145</v>
      </c>
    </row>
    <row r="48" spans="1:9">
      <c r="B48" s="127" t="s">
        <v>144</v>
      </c>
      <c r="C48" s="312">
        <v>40562</v>
      </c>
      <c r="D48" s="162" t="s">
        <v>155</v>
      </c>
    </row>
    <row r="49" spans="2:8">
      <c r="B49" s="127" t="s">
        <v>428</v>
      </c>
      <c r="C49" s="312">
        <v>40864</v>
      </c>
      <c r="D49" s="373" t="s">
        <v>731</v>
      </c>
      <c r="E49" s="374"/>
      <c r="F49" s="374"/>
      <c r="G49" s="374"/>
      <c r="H49" s="374"/>
    </row>
    <row r="50" spans="2:8">
      <c r="C50" s="126"/>
      <c r="D50" s="374"/>
      <c r="E50" s="374"/>
      <c r="F50" s="374"/>
      <c r="G50" s="374"/>
      <c r="H50" s="374"/>
    </row>
    <row r="51" spans="2:8">
      <c r="C51" s="126"/>
      <c r="D51" s="374"/>
      <c r="E51" s="374"/>
      <c r="F51" s="374"/>
      <c r="G51" s="374"/>
      <c r="H51" s="374"/>
    </row>
    <row r="52" spans="2:8">
      <c r="C52" s="126"/>
      <c r="D52" s="374"/>
      <c r="E52" s="374"/>
      <c r="F52" s="374"/>
      <c r="G52" s="374"/>
      <c r="H52" s="374"/>
    </row>
    <row r="53" spans="2:8">
      <c r="C53" s="126"/>
      <c r="D53" s="374"/>
      <c r="E53" s="374"/>
      <c r="F53" s="374"/>
      <c r="G53" s="374"/>
      <c r="H53" s="374"/>
    </row>
    <row r="54" spans="2:8">
      <c r="B54" s="127" t="s">
        <v>738</v>
      </c>
      <c r="C54" s="312">
        <v>40872</v>
      </c>
      <c r="D54" s="373" t="s">
        <v>739</v>
      </c>
      <c r="E54" s="374"/>
      <c r="F54" s="374"/>
      <c r="G54" s="374"/>
      <c r="H54" s="374"/>
    </row>
    <row r="55" spans="2:8">
      <c r="C55" s="126"/>
      <c r="D55" s="374"/>
      <c r="E55" s="374"/>
      <c r="F55" s="374"/>
      <c r="G55" s="374"/>
      <c r="H55" s="374"/>
    </row>
    <row r="56" spans="2:8">
      <c r="C56" s="126"/>
      <c r="D56" s="374"/>
      <c r="E56" s="374"/>
      <c r="F56" s="374"/>
      <c r="G56" s="374"/>
      <c r="H56" s="374"/>
    </row>
    <row r="57" spans="2:8">
      <c r="C57" s="126"/>
      <c r="D57" s="374"/>
      <c r="E57" s="374"/>
      <c r="F57" s="374"/>
      <c r="G57" s="374"/>
      <c r="H57" s="374"/>
    </row>
    <row r="58" spans="2:8">
      <c r="B58" s="127" t="s">
        <v>742</v>
      </c>
      <c r="C58" s="312">
        <v>40887</v>
      </c>
      <c r="D58" s="370" t="s">
        <v>743</v>
      </c>
      <c r="E58" s="368"/>
      <c r="F58" s="368"/>
      <c r="G58" s="368"/>
      <c r="H58" s="368"/>
    </row>
    <row r="59" spans="2:8">
      <c r="B59" s="127" t="s">
        <v>744</v>
      </c>
      <c r="C59" s="312">
        <v>40924</v>
      </c>
      <c r="D59" s="370" t="s">
        <v>745</v>
      </c>
      <c r="E59" s="368"/>
      <c r="F59" s="368"/>
      <c r="G59" s="368"/>
      <c r="H59" s="368"/>
    </row>
    <row r="60" spans="2:8">
      <c r="C60" s="126"/>
      <c r="D60" s="368"/>
      <c r="E60" s="368"/>
      <c r="F60" s="368"/>
      <c r="G60" s="368"/>
      <c r="H60" s="368"/>
    </row>
    <row r="61" spans="2:8">
      <c r="C61" s="126"/>
      <c r="D61" s="368"/>
      <c r="E61" s="368"/>
      <c r="F61" s="368"/>
      <c r="G61" s="368"/>
      <c r="H61" s="368"/>
    </row>
  </sheetData>
  <sheetProtection password="EE48" sheet="1" objects="1" scenarios="1" selectLockedCells="1"/>
  <mergeCells count="30">
    <mergeCell ref="A1:H1"/>
    <mergeCell ref="D41:I41"/>
    <mergeCell ref="D45:H45"/>
    <mergeCell ref="A3:D3"/>
    <mergeCell ref="E3:G3"/>
    <mergeCell ref="B9:H9"/>
    <mergeCell ref="B7:H7"/>
    <mergeCell ref="B13:H13"/>
    <mergeCell ref="B19:H19"/>
    <mergeCell ref="B11:H11"/>
    <mergeCell ref="B15:H15"/>
    <mergeCell ref="B17:H17"/>
    <mergeCell ref="B35:C35"/>
    <mergeCell ref="B21:H21"/>
    <mergeCell ref="B23:H23"/>
    <mergeCell ref="D54:H57"/>
    <mergeCell ref="D42:I42"/>
    <mergeCell ref="A5:D5"/>
    <mergeCell ref="B36:H36"/>
    <mergeCell ref="B37:H37"/>
    <mergeCell ref="B39:C39"/>
    <mergeCell ref="A40:H40"/>
    <mergeCell ref="B33:H33"/>
    <mergeCell ref="B34:H34"/>
    <mergeCell ref="B29:H29"/>
    <mergeCell ref="B31:H31"/>
    <mergeCell ref="D35:F35"/>
    <mergeCell ref="B25:H25"/>
    <mergeCell ref="B27:H27"/>
    <mergeCell ref="D49:H53"/>
  </mergeCells>
  <phoneticPr fontId="6" type="noConversion"/>
  <hyperlinks>
    <hyperlink ref="B39" r:id="rId1" display="aedmunds@bellsouth.net."/>
    <hyperlink ref="B39:C39" r:id="rId2" display="aedmunds@bellsouth.net"/>
    <hyperlink ref="D35" r:id="rId3"/>
  </hyperlinks>
  <pageMargins left="0.75" right="0.75" top="1" bottom="0.5" header="0.25" footer="0.25"/>
  <pageSetup orientation="portrait" horizontalDpi="300" verticalDpi="300" r:id="rId4"/>
  <headerFooter alignWithMargins="0">
    <oddHeader>&amp;C&amp;"Arial,Bold"&amp;14BrownieTrax&amp;12Instructions Page - &amp;D</oddHeader>
    <oddFooter>&amp;CPage &amp;P</oddFooter>
  </headerFooter>
  <rowBreaks count="1" manualBreakCount="1">
    <brk id="25" max="7" man="1"/>
  </rowBreaks>
</worksheet>
</file>

<file path=xl/worksheets/sheet10.xml><?xml version="1.0" encoding="utf-8"?>
<worksheet xmlns="http://schemas.openxmlformats.org/spreadsheetml/2006/main" xmlns:r="http://schemas.openxmlformats.org/officeDocument/2006/relationships">
  <sheetPr codeName="Sheet10">
    <tabColor indexed="51"/>
    <pageSetUpPr fitToPage="1"/>
  </sheetPr>
  <dimension ref="A1:R49"/>
  <sheetViews>
    <sheetView showGridLines="0" workbookViewId="0">
      <pane ySplit="4" topLeftCell="A5" activePane="bottomLeft" state="frozen"/>
      <selection pane="bottomLeft" activeCell="D6" sqref="D6"/>
    </sheetView>
  </sheetViews>
  <sheetFormatPr defaultRowHeight="12.75"/>
  <cols>
    <col min="1" max="1" width="9.7109375" style="250" customWidth="1"/>
    <col min="2" max="2" width="2.5703125" style="171" customWidth="1"/>
    <col min="3" max="3" width="29" style="171" bestFit="1" customWidth="1"/>
    <col min="4" max="18" width="3.28515625" style="261" customWidth="1"/>
    <col min="19" max="16384" width="9.140625" style="171"/>
  </cols>
  <sheetData>
    <row r="1" spans="1:18" ht="12.75" customHeight="1">
      <c r="A1" s="229"/>
      <c r="B1" s="230" t="s">
        <v>45</v>
      </c>
      <c r="C1" s="264">
        <f>Instructions!E3</f>
        <v>0</v>
      </c>
      <c r="D1" s="425"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row>
    <row r="2" spans="1:18" ht="15">
      <c r="A2" s="229"/>
      <c r="B2" s="231" t="s">
        <v>53</v>
      </c>
      <c r="C2" s="265">
        <f>Instructions!E5</f>
        <v>0</v>
      </c>
      <c r="D2" s="426"/>
      <c r="E2" s="398"/>
      <c r="F2" s="398"/>
      <c r="G2" s="398"/>
      <c r="H2" s="398"/>
      <c r="I2" s="398"/>
      <c r="J2" s="398"/>
      <c r="K2" s="398"/>
      <c r="L2" s="398"/>
      <c r="M2" s="398"/>
      <c r="N2" s="398"/>
      <c r="O2" s="398"/>
      <c r="P2" s="398"/>
      <c r="Q2" s="398"/>
      <c r="R2" s="398"/>
    </row>
    <row r="3" spans="1:18">
      <c r="A3" s="229"/>
      <c r="B3" s="192"/>
      <c r="C3" s="192"/>
      <c r="D3" s="426"/>
      <c r="E3" s="398"/>
      <c r="F3" s="398"/>
      <c r="G3" s="398"/>
      <c r="H3" s="398"/>
      <c r="I3" s="398"/>
      <c r="J3" s="398"/>
      <c r="K3" s="398"/>
      <c r="L3" s="398"/>
      <c r="M3" s="398"/>
      <c r="N3" s="398"/>
      <c r="O3" s="398"/>
      <c r="P3" s="398"/>
      <c r="Q3" s="398"/>
      <c r="R3" s="398"/>
    </row>
    <row r="4" spans="1:18">
      <c r="A4" s="229"/>
      <c r="B4" s="456" t="s">
        <v>131</v>
      </c>
      <c r="C4" s="457"/>
      <c r="D4" s="427"/>
      <c r="E4" s="399"/>
      <c r="F4" s="399"/>
      <c r="G4" s="399"/>
      <c r="H4" s="399"/>
      <c r="I4" s="399"/>
      <c r="J4" s="399"/>
      <c r="K4" s="399"/>
      <c r="L4" s="399"/>
      <c r="M4" s="399"/>
      <c r="N4" s="399"/>
      <c r="O4" s="399"/>
      <c r="P4" s="399"/>
      <c r="Q4" s="399"/>
      <c r="R4" s="399"/>
    </row>
    <row r="5" spans="1:18">
      <c r="A5" s="229"/>
      <c r="B5" s="232" t="s">
        <v>105</v>
      </c>
      <c r="C5" s="233"/>
      <c r="D5" s="158" t="s">
        <v>387</v>
      </c>
      <c r="E5" s="234"/>
      <c r="F5" s="234"/>
      <c r="G5" s="234"/>
      <c r="H5" s="234"/>
      <c r="I5" s="234"/>
      <c r="J5" s="234"/>
      <c r="K5" s="234"/>
      <c r="L5" s="234"/>
      <c r="M5" s="234"/>
      <c r="N5" s="235"/>
      <c r="O5" s="234"/>
      <c r="P5" s="234"/>
      <c r="Q5" s="234"/>
      <c r="R5" s="234"/>
    </row>
    <row r="6" spans="1:18">
      <c r="A6" s="229"/>
      <c r="B6" s="192"/>
      <c r="C6" s="236" t="s">
        <v>388</v>
      </c>
      <c r="D6" s="237"/>
      <c r="E6" s="237"/>
      <c r="F6" s="237"/>
      <c r="G6" s="237"/>
      <c r="H6" s="237"/>
      <c r="I6" s="237"/>
      <c r="J6" s="237"/>
      <c r="K6" s="237"/>
      <c r="L6" s="237"/>
      <c r="M6" s="237"/>
      <c r="N6" s="237"/>
      <c r="O6" s="237"/>
      <c r="P6" s="237"/>
      <c r="Q6" s="237"/>
      <c r="R6" s="237"/>
    </row>
    <row r="7" spans="1:18">
      <c r="A7" s="229"/>
      <c r="B7" s="192"/>
      <c r="C7" s="236" t="s">
        <v>389</v>
      </c>
      <c r="D7" s="237"/>
      <c r="E7" s="237"/>
      <c r="F7" s="237"/>
      <c r="G7" s="237"/>
      <c r="H7" s="237"/>
      <c r="I7" s="237"/>
      <c r="J7" s="237"/>
      <c r="K7" s="237"/>
      <c r="L7" s="237"/>
      <c r="M7" s="237"/>
      <c r="N7" s="237"/>
      <c r="O7" s="237"/>
      <c r="P7" s="237"/>
      <c r="Q7" s="237"/>
      <c r="R7" s="237"/>
    </row>
    <row r="8" spans="1:18" ht="13.5" customHeight="1">
      <c r="A8" s="229"/>
      <c r="B8" s="192"/>
      <c r="C8" s="236" t="s">
        <v>390</v>
      </c>
      <c r="D8" s="237"/>
      <c r="E8" s="237"/>
      <c r="F8" s="237"/>
      <c r="G8" s="237"/>
      <c r="H8" s="237"/>
      <c r="I8" s="237"/>
      <c r="J8" s="237"/>
      <c r="K8" s="237"/>
      <c r="L8" s="237"/>
      <c r="M8" s="237"/>
      <c r="N8" s="237"/>
      <c r="O8" s="237"/>
      <c r="P8" s="237"/>
      <c r="Q8" s="237"/>
      <c r="R8" s="237"/>
    </row>
    <row r="9" spans="1:18" ht="13.5" customHeight="1">
      <c r="A9" s="229"/>
      <c r="B9" s="238"/>
      <c r="C9" s="236" t="s">
        <v>391</v>
      </c>
      <c r="D9" s="237"/>
      <c r="E9" s="237"/>
      <c r="F9" s="237"/>
      <c r="G9" s="237"/>
      <c r="H9" s="237"/>
      <c r="I9" s="237"/>
      <c r="J9" s="237"/>
      <c r="K9" s="237"/>
      <c r="L9" s="237"/>
      <c r="M9" s="237"/>
      <c r="N9" s="237"/>
      <c r="O9" s="237"/>
      <c r="P9" s="237"/>
      <c r="Q9" s="237"/>
      <c r="R9" s="237"/>
    </row>
    <row r="10" spans="1:18" ht="13.5" customHeight="1">
      <c r="A10" s="229"/>
      <c r="B10" s="239"/>
      <c r="C10" s="236" t="s">
        <v>392</v>
      </c>
      <c r="D10" s="237"/>
      <c r="E10" s="237"/>
      <c r="F10" s="237"/>
      <c r="G10" s="237"/>
      <c r="H10" s="237"/>
      <c r="I10" s="237"/>
      <c r="J10" s="237"/>
      <c r="K10" s="237"/>
      <c r="L10" s="237"/>
      <c r="M10" s="237"/>
      <c r="N10" s="237"/>
      <c r="O10" s="237"/>
      <c r="P10" s="237"/>
      <c r="Q10" s="237"/>
      <c r="R10" s="237"/>
    </row>
    <row r="11" spans="1:18" ht="13.5" customHeight="1">
      <c r="A11" s="229"/>
      <c r="B11" s="192"/>
      <c r="C11" s="236" t="s">
        <v>393</v>
      </c>
      <c r="D11" s="237"/>
      <c r="E11" s="237"/>
      <c r="F11" s="237"/>
      <c r="G11" s="237"/>
      <c r="H11" s="237"/>
      <c r="I11" s="237"/>
      <c r="J11" s="237"/>
      <c r="K11" s="237"/>
      <c r="L11" s="237"/>
      <c r="M11" s="237"/>
      <c r="N11" s="237"/>
      <c r="O11" s="237"/>
      <c r="P11" s="237"/>
      <c r="Q11" s="237"/>
      <c r="R11" s="237"/>
    </row>
    <row r="12" spans="1:18" s="243" customFormat="1" ht="13.5" customHeight="1">
      <c r="A12" s="240"/>
      <c r="B12" s="232" t="s">
        <v>106</v>
      </c>
      <c r="C12" s="241"/>
      <c r="D12" s="242"/>
      <c r="E12" s="242"/>
      <c r="F12" s="242"/>
      <c r="G12" s="242"/>
      <c r="H12" s="242"/>
      <c r="I12" s="242"/>
      <c r="J12" s="242"/>
      <c r="K12" s="242"/>
      <c r="L12" s="242"/>
      <c r="M12" s="242"/>
      <c r="N12" s="242"/>
      <c r="O12" s="242"/>
      <c r="P12" s="242"/>
      <c r="Q12" s="242"/>
      <c r="R12" s="242"/>
    </row>
    <row r="13" spans="1:18" ht="13.5" customHeight="1">
      <c r="A13" s="229"/>
      <c r="B13" s="192"/>
      <c r="C13" s="244" t="s">
        <v>394</v>
      </c>
      <c r="D13" s="237"/>
      <c r="E13" s="237"/>
      <c r="F13" s="237"/>
      <c r="G13" s="237"/>
      <c r="H13" s="237"/>
      <c r="I13" s="237"/>
      <c r="J13" s="237"/>
      <c r="K13" s="237"/>
      <c r="L13" s="237"/>
      <c r="M13" s="237"/>
      <c r="N13" s="237"/>
      <c r="O13" s="237"/>
      <c r="P13" s="237"/>
      <c r="Q13" s="237"/>
      <c r="R13" s="237"/>
    </row>
    <row r="14" spans="1:18">
      <c r="A14" s="229"/>
      <c r="B14" s="192"/>
      <c r="C14" s="245" t="s">
        <v>395</v>
      </c>
      <c r="D14" s="237"/>
      <c r="E14" s="237"/>
      <c r="F14" s="237"/>
      <c r="G14" s="237"/>
      <c r="H14" s="237"/>
      <c r="I14" s="237"/>
      <c r="J14" s="237"/>
      <c r="K14" s="237"/>
      <c r="L14" s="237"/>
      <c r="M14" s="237"/>
      <c r="N14" s="237"/>
      <c r="O14" s="237"/>
      <c r="P14" s="237"/>
      <c r="Q14" s="237"/>
      <c r="R14" s="237"/>
    </row>
    <row r="15" spans="1:18" s="243" customFormat="1">
      <c r="A15" s="240"/>
      <c r="B15" s="232" t="s">
        <v>85</v>
      </c>
      <c r="C15" s="246"/>
      <c r="D15" s="247" t="s">
        <v>396</v>
      </c>
      <c r="E15" s="242"/>
      <c r="F15" s="242"/>
      <c r="G15" s="242"/>
      <c r="H15" s="242"/>
      <c r="I15" s="242"/>
      <c r="J15" s="242"/>
      <c r="K15" s="242"/>
      <c r="L15" s="242"/>
      <c r="M15" s="242"/>
      <c r="N15" s="242"/>
      <c r="O15" s="242"/>
      <c r="P15" s="242"/>
      <c r="Q15" s="242"/>
      <c r="R15" s="242"/>
    </row>
    <row r="16" spans="1:18">
      <c r="A16" s="229"/>
      <c r="B16" s="192"/>
      <c r="C16" s="244" t="s">
        <v>397</v>
      </c>
      <c r="D16" s="237"/>
      <c r="E16" s="237"/>
      <c r="F16" s="237"/>
      <c r="G16" s="237"/>
      <c r="H16" s="237"/>
      <c r="I16" s="237"/>
      <c r="J16" s="237"/>
      <c r="K16" s="237"/>
      <c r="L16" s="237"/>
      <c r="M16" s="237"/>
      <c r="N16" s="237"/>
      <c r="O16" s="237"/>
      <c r="P16" s="237"/>
      <c r="Q16" s="237"/>
      <c r="R16" s="237"/>
    </row>
    <row r="17" spans="1:18">
      <c r="A17" s="229"/>
      <c r="B17" s="192"/>
      <c r="C17" s="244" t="s">
        <v>398</v>
      </c>
      <c r="D17" s="237"/>
      <c r="E17" s="237"/>
      <c r="F17" s="237"/>
      <c r="G17" s="237"/>
      <c r="H17" s="237"/>
      <c r="I17" s="237"/>
      <c r="J17" s="237"/>
      <c r="K17" s="237"/>
      <c r="L17" s="237"/>
      <c r="M17" s="237"/>
      <c r="N17" s="237"/>
      <c r="O17" s="237"/>
      <c r="P17" s="237"/>
      <c r="Q17" s="237"/>
      <c r="R17" s="237"/>
    </row>
    <row r="18" spans="1:18" s="243" customFormat="1">
      <c r="A18" s="240"/>
      <c r="B18" s="232" t="s">
        <v>399</v>
      </c>
      <c r="C18" s="248"/>
      <c r="D18" s="242"/>
      <c r="E18" s="242"/>
      <c r="F18" s="242"/>
      <c r="G18" s="242"/>
      <c r="H18" s="242"/>
      <c r="I18" s="242"/>
      <c r="J18" s="242"/>
      <c r="K18" s="242"/>
      <c r="L18" s="242"/>
      <c r="M18" s="242"/>
      <c r="N18" s="242"/>
      <c r="O18" s="242"/>
      <c r="P18" s="242"/>
      <c r="Q18" s="242"/>
      <c r="R18" s="242"/>
    </row>
    <row r="19" spans="1:18">
      <c r="A19" s="229"/>
      <c r="B19" s="192"/>
      <c r="C19" s="249" t="s">
        <v>78</v>
      </c>
      <c r="D19" s="237"/>
      <c r="E19" s="237"/>
      <c r="F19" s="237"/>
      <c r="G19" s="237"/>
      <c r="H19" s="237"/>
      <c r="I19" s="237"/>
      <c r="J19" s="237"/>
      <c r="K19" s="237"/>
      <c r="L19" s="237"/>
      <c r="M19" s="237"/>
      <c r="N19" s="237"/>
      <c r="O19" s="237"/>
      <c r="P19" s="237"/>
      <c r="Q19" s="237"/>
      <c r="R19" s="237"/>
    </row>
    <row r="20" spans="1:18">
      <c r="A20" s="229"/>
      <c r="B20" s="192"/>
      <c r="C20" s="249" t="s">
        <v>400</v>
      </c>
      <c r="D20" s="237"/>
      <c r="E20" s="237"/>
      <c r="F20" s="237"/>
      <c r="G20" s="237"/>
      <c r="H20" s="237"/>
      <c r="I20" s="237"/>
      <c r="J20" s="237"/>
      <c r="K20" s="237"/>
      <c r="L20" s="237"/>
      <c r="M20" s="237"/>
      <c r="N20" s="237"/>
      <c r="O20" s="237"/>
      <c r="P20" s="237"/>
      <c r="Q20" s="237"/>
      <c r="R20" s="237"/>
    </row>
    <row r="21" spans="1:18">
      <c r="A21" s="229"/>
      <c r="B21" s="192"/>
      <c r="C21" s="249" t="s">
        <v>422</v>
      </c>
      <c r="D21" s="237"/>
      <c r="E21" s="237"/>
      <c r="F21" s="237"/>
      <c r="G21" s="237"/>
      <c r="H21" s="237"/>
      <c r="I21" s="237"/>
      <c r="J21" s="237"/>
      <c r="K21" s="237"/>
      <c r="L21" s="237"/>
      <c r="M21" s="237"/>
      <c r="N21" s="237"/>
      <c r="O21" s="237"/>
      <c r="P21" s="237"/>
      <c r="Q21" s="237"/>
      <c r="R21" s="237"/>
    </row>
    <row r="22" spans="1:18">
      <c r="A22" s="229"/>
      <c r="B22" s="192"/>
      <c r="C22" s="249" t="s">
        <v>423</v>
      </c>
      <c r="D22" s="237"/>
      <c r="E22" s="237"/>
      <c r="F22" s="237"/>
      <c r="G22" s="237"/>
      <c r="H22" s="237"/>
      <c r="I22" s="237"/>
      <c r="J22" s="237"/>
      <c r="K22" s="237"/>
      <c r="L22" s="237"/>
      <c r="M22" s="237"/>
      <c r="N22" s="237"/>
      <c r="O22" s="237"/>
      <c r="P22" s="237"/>
      <c r="Q22" s="237"/>
      <c r="R22" s="237"/>
    </row>
    <row r="23" spans="1:18">
      <c r="B23" s="251" t="s">
        <v>401</v>
      </c>
      <c r="C23" s="252"/>
      <c r="D23" s="252"/>
      <c r="E23" s="252"/>
      <c r="F23" s="252"/>
      <c r="G23" s="252"/>
      <c r="H23" s="252"/>
      <c r="I23" s="252"/>
      <c r="J23" s="252"/>
      <c r="K23" s="252"/>
      <c r="L23" s="252"/>
      <c r="M23" s="252"/>
      <c r="N23" s="252"/>
      <c r="O23" s="252"/>
      <c r="P23" s="252"/>
      <c r="Q23" s="252"/>
      <c r="R23" s="252"/>
    </row>
    <row r="24" spans="1:18">
      <c r="A24" s="253"/>
      <c r="B24" s="192">
        <v>1</v>
      </c>
      <c r="C24" s="254" t="s">
        <v>402</v>
      </c>
      <c r="D24" s="237"/>
      <c r="E24" s="237"/>
      <c r="F24" s="237"/>
      <c r="G24" s="237"/>
      <c r="H24" s="237"/>
      <c r="I24" s="237"/>
      <c r="J24" s="237"/>
      <c r="K24" s="237"/>
      <c r="L24" s="237"/>
      <c r="M24" s="237"/>
      <c r="N24" s="237"/>
      <c r="O24" s="237"/>
      <c r="P24" s="237"/>
      <c r="Q24" s="237"/>
      <c r="R24" s="237"/>
    </row>
    <row r="25" spans="1:18">
      <c r="B25" s="192">
        <v>2</v>
      </c>
      <c r="C25" s="254" t="s">
        <v>403</v>
      </c>
      <c r="D25" s="237"/>
      <c r="E25" s="237"/>
      <c r="F25" s="237"/>
      <c r="G25" s="237"/>
      <c r="H25" s="237"/>
      <c r="I25" s="237"/>
      <c r="J25" s="237"/>
      <c r="K25" s="237"/>
      <c r="L25" s="237"/>
      <c r="M25" s="237"/>
      <c r="N25" s="237"/>
      <c r="O25" s="237"/>
      <c r="P25" s="237"/>
      <c r="Q25" s="237"/>
      <c r="R25" s="237"/>
    </row>
    <row r="26" spans="1:18">
      <c r="B26" s="192">
        <v>3</v>
      </c>
      <c r="C26" s="254" t="s">
        <v>404</v>
      </c>
      <c r="D26" s="237"/>
      <c r="E26" s="237"/>
      <c r="F26" s="237"/>
      <c r="G26" s="237"/>
      <c r="H26" s="237"/>
      <c r="I26" s="237"/>
      <c r="J26" s="237"/>
      <c r="K26" s="237"/>
      <c r="L26" s="237"/>
      <c r="M26" s="237"/>
      <c r="N26" s="237"/>
      <c r="O26" s="237"/>
      <c r="P26" s="237"/>
      <c r="Q26" s="237"/>
      <c r="R26" s="237"/>
    </row>
    <row r="27" spans="1:18">
      <c r="B27" s="255">
        <v>4</v>
      </c>
      <c r="C27" s="254" t="s">
        <v>405</v>
      </c>
      <c r="D27" s="237"/>
      <c r="E27" s="237"/>
      <c r="F27" s="237"/>
      <c r="G27" s="237"/>
      <c r="H27" s="237"/>
      <c r="I27" s="237"/>
      <c r="J27" s="237"/>
      <c r="K27" s="237"/>
      <c r="L27" s="237"/>
      <c r="M27" s="237"/>
      <c r="N27" s="237"/>
      <c r="O27" s="237"/>
      <c r="P27" s="237"/>
      <c r="Q27" s="237"/>
      <c r="R27" s="237"/>
    </row>
    <row r="28" spans="1:18" ht="13.5" thickBot="1">
      <c r="B28" s="255">
        <v>5</v>
      </c>
      <c r="C28" s="254" t="s">
        <v>406</v>
      </c>
      <c r="D28" s="237"/>
      <c r="E28" s="237"/>
      <c r="F28" s="237"/>
      <c r="G28" s="237"/>
      <c r="H28" s="237"/>
      <c r="I28" s="237"/>
      <c r="J28" s="237"/>
      <c r="K28" s="237"/>
      <c r="L28" s="237"/>
      <c r="M28" s="237"/>
      <c r="N28" s="237"/>
      <c r="O28" s="237"/>
      <c r="P28" s="237"/>
      <c r="Q28" s="237"/>
      <c r="R28" s="237"/>
    </row>
    <row r="29" spans="1:18" ht="12" customHeight="1" thickBot="1">
      <c r="B29" s="192"/>
      <c r="C29" s="256" t="s">
        <v>56</v>
      </c>
      <c r="D29" s="257" t="str">
        <f>IF(COUNTIF(D24:D28,"A")&gt;4,"C",IF(COUNTIF(D24:D28,"A")&gt;0,"P"," "))</f>
        <v/>
      </c>
      <c r="E29" s="257" t="str">
        <f t="shared" ref="E29:R29" si="0">IF(COUNTIF(E24:E28,"A")&gt;4,"C",IF(COUNTIF(E24:E28,"A")&gt;0,"P"," "))</f>
        <v/>
      </c>
      <c r="F29" s="257" t="str">
        <f t="shared" si="0"/>
        <v/>
      </c>
      <c r="G29" s="257" t="str">
        <f t="shared" si="0"/>
        <v/>
      </c>
      <c r="H29" s="257" t="str">
        <f t="shared" si="0"/>
        <v/>
      </c>
      <c r="I29" s="257" t="str">
        <f t="shared" si="0"/>
        <v/>
      </c>
      <c r="J29" s="257" t="str">
        <f t="shared" si="0"/>
        <v/>
      </c>
      <c r="K29" s="257" t="str">
        <f t="shared" si="0"/>
        <v/>
      </c>
      <c r="L29" s="257" t="str">
        <f t="shared" si="0"/>
        <v/>
      </c>
      <c r="M29" s="257" t="str">
        <f t="shared" si="0"/>
        <v/>
      </c>
      <c r="N29" s="257" t="str">
        <f t="shared" si="0"/>
        <v/>
      </c>
      <c r="O29" s="257" t="str">
        <f t="shared" si="0"/>
        <v/>
      </c>
      <c r="P29" s="257" t="str">
        <f t="shared" si="0"/>
        <v/>
      </c>
      <c r="Q29" s="257" t="str">
        <f t="shared" si="0"/>
        <v/>
      </c>
      <c r="R29" s="257" t="str">
        <f t="shared" si="0"/>
        <v/>
      </c>
    </row>
    <row r="30" spans="1:18">
      <c r="B30" s="251" t="s">
        <v>407</v>
      </c>
      <c r="C30" s="252"/>
      <c r="D30" s="252"/>
      <c r="E30" s="252"/>
      <c r="F30" s="252"/>
      <c r="G30" s="252"/>
      <c r="H30" s="252"/>
      <c r="I30" s="252"/>
      <c r="J30" s="252"/>
      <c r="K30" s="252"/>
      <c r="L30" s="252"/>
      <c r="M30" s="252"/>
      <c r="N30" s="252"/>
      <c r="O30" s="252"/>
      <c r="P30" s="252"/>
      <c r="Q30" s="252"/>
      <c r="R30" s="252"/>
    </row>
    <row r="31" spans="1:18">
      <c r="A31" s="253"/>
      <c r="B31" s="192">
        <v>1</v>
      </c>
      <c r="C31" s="254" t="s">
        <v>402</v>
      </c>
      <c r="D31" s="237"/>
      <c r="E31" s="237"/>
      <c r="F31" s="237"/>
      <c r="G31" s="237"/>
      <c r="H31" s="237"/>
      <c r="I31" s="237"/>
      <c r="J31" s="237"/>
      <c r="K31" s="237"/>
      <c r="L31" s="237"/>
      <c r="M31" s="237"/>
      <c r="N31" s="237"/>
      <c r="O31" s="237"/>
      <c r="P31" s="237"/>
      <c r="Q31" s="237"/>
      <c r="R31" s="237"/>
    </row>
    <row r="32" spans="1:18">
      <c r="B32" s="192">
        <v>2</v>
      </c>
      <c r="C32" s="254" t="s">
        <v>403</v>
      </c>
      <c r="D32" s="237"/>
      <c r="E32" s="237"/>
      <c r="F32" s="237"/>
      <c r="G32" s="237"/>
      <c r="H32" s="237"/>
      <c r="I32" s="237"/>
      <c r="J32" s="237"/>
      <c r="K32" s="237"/>
      <c r="L32" s="237"/>
      <c r="M32" s="237"/>
      <c r="N32" s="237"/>
      <c r="O32" s="237"/>
      <c r="P32" s="237"/>
      <c r="Q32" s="237"/>
      <c r="R32" s="237"/>
    </row>
    <row r="33" spans="1:18">
      <c r="B33" s="192">
        <v>3</v>
      </c>
      <c r="C33" s="254" t="s">
        <v>404</v>
      </c>
      <c r="D33" s="237"/>
      <c r="E33" s="237"/>
      <c r="F33" s="237"/>
      <c r="G33" s="237"/>
      <c r="H33" s="237"/>
      <c r="I33" s="237"/>
      <c r="J33" s="237"/>
      <c r="K33" s="237"/>
      <c r="L33" s="237"/>
      <c r="M33" s="237"/>
      <c r="N33" s="237"/>
      <c r="O33" s="237"/>
      <c r="P33" s="237"/>
      <c r="Q33" s="237"/>
      <c r="R33" s="237"/>
    </row>
    <row r="34" spans="1:18">
      <c r="B34" s="255">
        <v>4</v>
      </c>
      <c r="C34" s="254" t="s">
        <v>405</v>
      </c>
      <c r="D34" s="237"/>
      <c r="E34" s="237"/>
      <c r="F34" s="237"/>
      <c r="G34" s="237"/>
      <c r="H34" s="237"/>
      <c r="I34" s="237"/>
      <c r="J34" s="237"/>
      <c r="K34" s="237"/>
      <c r="L34" s="237"/>
      <c r="M34" s="237"/>
      <c r="N34" s="237"/>
      <c r="O34" s="237"/>
      <c r="P34" s="237"/>
      <c r="Q34" s="237"/>
      <c r="R34" s="237"/>
    </row>
    <row r="35" spans="1:18" ht="13.5" thickBot="1">
      <c r="B35" s="255">
        <v>5</v>
      </c>
      <c r="C35" s="254" t="s">
        <v>406</v>
      </c>
      <c r="D35" s="237"/>
      <c r="E35" s="237"/>
      <c r="F35" s="237"/>
      <c r="G35" s="237"/>
      <c r="H35" s="237"/>
      <c r="I35" s="237"/>
      <c r="J35" s="237"/>
      <c r="K35" s="237"/>
      <c r="L35" s="237"/>
      <c r="M35" s="237"/>
      <c r="N35" s="237"/>
      <c r="O35" s="237"/>
      <c r="P35" s="237"/>
      <c r="Q35" s="237"/>
      <c r="R35" s="237"/>
    </row>
    <row r="36" spans="1:18" ht="12" customHeight="1" thickBot="1">
      <c r="B36" s="192"/>
      <c r="C36" s="256" t="s">
        <v>56</v>
      </c>
      <c r="D36" s="257" t="str">
        <f>IF(COUNTIF(D31:D35,"A")&gt;4,"C",IF(COUNTIF(D31:D35,"A")&gt;0,"P"," "))</f>
        <v/>
      </c>
      <c r="E36" s="257" t="str">
        <f t="shared" ref="E36:R36" si="1">IF(COUNTIF(E31:E35,"A")&gt;4,"C",IF(COUNTIF(E31:E35,"A")&gt;0,"P"," "))</f>
        <v/>
      </c>
      <c r="F36" s="257" t="str">
        <f t="shared" si="1"/>
        <v/>
      </c>
      <c r="G36" s="257" t="str">
        <f t="shared" si="1"/>
        <v/>
      </c>
      <c r="H36" s="257" t="str">
        <f t="shared" si="1"/>
        <v/>
      </c>
      <c r="I36" s="257" t="str">
        <f t="shared" si="1"/>
        <v/>
      </c>
      <c r="J36" s="257" t="str">
        <f t="shared" si="1"/>
        <v/>
      </c>
      <c r="K36" s="257" t="str">
        <f t="shared" si="1"/>
        <v/>
      </c>
      <c r="L36" s="257" t="str">
        <f t="shared" si="1"/>
        <v/>
      </c>
      <c r="M36" s="257" t="str">
        <f t="shared" si="1"/>
        <v/>
      </c>
      <c r="N36" s="257" t="str">
        <f t="shared" si="1"/>
        <v/>
      </c>
      <c r="O36" s="257" t="str">
        <f t="shared" si="1"/>
        <v/>
      </c>
      <c r="P36" s="257" t="str">
        <f t="shared" si="1"/>
        <v/>
      </c>
      <c r="Q36" s="257" t="str">
        <f t="shared" si="1"/>
        <v/>
      </c>
      <c r="R36" s="257" t="str">
        <f t="shared" si="1"/>
        <v/>
      </c>
    </row>
    <row r="37" spans="1:18" s="243" customFormat="1">
      <c r="A37" s="240"/>
      <c r="B37" s="232" t="s">
        <v>408</v>
      </c>
      <c r="C37" s="246"/>
      <c r="D37" s="247" t="s">
        <v>409</v>
      </c>
      <c r="E37" s="242"/>
      <c r="F37" s="242"/>
      <c r="G37" s="242"/>
      <c r="H37" s="242"/>
      <c r="I37" s="242"/>
      <c r="J37" s="242"/>
      <c r="K37" s="242"/>
      <c r="L37" s="242"/>
      <c r="M37" s="242"/>
      <c r="N37" s="242"/>
      <c r="O37" s="242"/>
      <c r="P37" s="242"/>
      <c r="Q37" s="242"/>
      <c r="R37" s="242"/>
    </row>
    <row r="38" spans="1:18" s="243" customFormat="1">
      <c r="A38" s="240"/>
      <c r="B38" s="232"/>
      <c r="C38" s="245" t="s">
        <v>408</v>
      </c>
      <c r="D38" s="307"/>
      <c r="E38" s="266"/>
      <c r="F38" s="266"/>
      <c r="G38" s="266"/>
      <c r="H38" s="266"/>
      <c r="I38" s="266"/>
      <c r="J38" s="266"/>
      <c r="K38" s="266"/>
      <c r="L38" s="266"/>
      <c r="M38" s="266"/>
      <c r="N38" s="266"/>
      <c r="O38" s="266"/>
      <c r="P38" s="266"/>
      <c r="Q38" s="266"/>
      <c r="R38" s="266"/>
    </row>
    <row r="39" spans="1:18">
      <c r="B39" s="258" t="s">
        <v>410</v>
      </c>
      <c r="C39" s="192"/>
      <c r="D39" s="252"/>
      <c r="E39" s="252"/>
      <c r="F39" s="252"/>
      <c r="G39" s="252"/>
      <c r="H39" s="252"/>
      <c r="I39" s="252"/>
      <c r="J39" s="252"/>
      <c r="K39" s="252"/>
      <c r="L39" s="252"/>
      <c r="M39" s="252"/>
      <c r="N39" s="252"/>
      <c r="O39" s="252"/>
      <c r="P39" s="252"/>
      <c r="Q39" s="252"/>
      <c r="R39" s="252"/>
    </row>
    <row r="40" spans="1:18">
      <c r="B40" s="192"/>
      <c r="C40" s="259" t="s">
        <v>410</v>
      </c>
      <c r="D40" s="372" t="str">
        <f>IF(COUNTIF('Journey Awards'!D11:D55,"C")&gt;11,"C",IF(COUNTIF('Journey Awards'!D11:D55,"C")&gt;0,"P"," "))</f>
        <v xml:space="preserve"> </v>
      </c>
      <c r="E40" s="372" t="str">
        <f>IF(COUNTIF('Journey Awards'!E11:E55,"C")&gt;11,"C",IF(COUNTIF('Journey Awards'!E11:E55,"C")&gt;0,"P"," "))</f>
        <v xml:space="preserve"> </v>
      </c>
      <c r="F40" s="372" t="str">
        <f>IF(COUNTIF('Journey Awards'!F11:F55,"C")&gt;11,"C",IF(COUNTIF('Journey Awards'!F11:F55,"C")&gt;0,"P"," "))</f>
        <v xml:space="preserve"> </v>
      </c>
      <c r="G40" s="372" t="str">
        <f>IF(COUNTIF('Journey Awards'!G11:G55,"C")&gt;11,"C",IF(COUNTIF('Journey Awards'!G11:G55,"C")&gt;0,"P"," "))</f>
        <v xml:space="preserve"> </v>
      </c>
      <c r="H40" s="372" t="str">
        <f>IF(COUNTIF('Journey Awards'!H11:H55,"C")&gt;11,"C",IF(COUNTIF('Journey Awards'!H11:H55,"C")&gt;0,"P"," "))</f>
        <v xml:space="preserve"> </v>
      </c>
      <c r="I40" s="372" t="str">
        <f>IF(COUNTIF('Journey Awards'!I11:I55,"C")&gt;11,"C",IF(COUNTIF('Journey Awards'!I11:I55,"C")&gt;0,"P"," "))</f>
        <v xml:space="preserve"> </v>
      </c>
      <c r="J40" s="372" t="str">
        <f>IF(COUNTIF('Journey Awards'!J11:J55,"C")&gt;11,"C",IF(COUNTIF('Journey Awards'!J11:J55,"C")&gt;0,"P"," "))</f>
        <v xml:space="preserve"> </v>
      </c>
      <c r="K40" s="372" t="str">
        <f>IF(COUNTIF('Journey Awards'!K11:K55,"C")&gt;11,"C",IF(COUNTIF('Journey Awards'!K11:K55,"C")&gt;0,"P"," "))</f>
        <v xml:space="preserve"> </v>
      </c>
      <c r="L40" s="372" t="str">
        <f>IF(COUNTIF('Journey Awards'!L11:L55,"C")&gt;11,"C",IF(COUNTIF('Journey Awards'!L11:L55,"C")&gt;0,"P"," "))</f>
        <v xml:space="preserve"> </v>
      </c>
      <c r="M40" s="372" t="str">
        <f>IF(COUNTIF('Journey Awards'!M11:M55,"C")&gt;11,"C",IF(COUNTIF('Journey Awards'!M11:M55,"C")&gt;0,"P"," "))</f>
        <v xml:space="preserve"> </v>
      </c>
      <c r="N40" s="372" t="str">
        <f>IF(COUNTIF('Journey Awards'!N11:N55,"C")&gt;11,"C",IF(COUNTIF('Journey Awards'!N11:N55,"C")&gt;0,"P"," "))</f>
        <v xml:space="preserve"> </v>
      </c>
      <c r="O40" s="372" t="str">
        <f>IF(COUNTIF('Journey Awards'!O11:O55,"C")&gt;11,"C",IF(COUNTIF('Journey Awards'!O11:O55,"C")&gt;0,"P"," "))</f>
        <v xml:space="preserve"> </v>
      </c>
      <c r="P40" s="372" t="str">
        <f>IF(COUNTIF('Journey Awards'!P11:P55,"C")&gt;11,"C",IF(COUNTIF('Journey Awards'!P11:P55,"C")&gt;0,"P"," "))</f>
        <v xml:space="preserve"> </v>
      </c>
      <c r="Q40" s="372" t="str">
        <f>IF(COUNTIF('Journey Awards'!Q11:Q55,"C")&gt;11,"C",IF(COUNTIF('Journey Awards'!Q11:Q55,"C")&gt;0,"P"," "))</f>
        <v xml:space="preserve"> </v>
      </c>
      <c r="R40" s="372" t="str">
        <f>IF(COUNTIF('Journey Awards'!R11:R55,"C")&gt;11,"C",IF(COUNTIF('Journey Awards'!R11:R55,"C")&gt;0,"P"," "))</f>
        <v xml:space="preserve"> </v>
      </c>
    </row>
    <row r="41" spans="1:18" ht="13.5" customHeight="1">
      <c r="A41" s="229"/>
      <c r="B41" s="232" t="s">
        <v>413</v>
      </c>
      <c r="C41" s="260"/>
      <c r="D41" s="371"/>
      <c r="E41" s="242"/>
      <c r="F41" s="242"/>
      <c r="G41" s="242"/>
      <c r="H41" s="242"/>
      <c r="I41" s="242"/>
      <c r="J41" s="242"/>
      <c r="K41" s="242"/>
      <c r="L41" s="242"/>
      <c r="M41" s="242"/>
      <c r="N41" s="242"/>
      <c r="O41" s="242"/>
      <c r="P41" s="242"/>
      <c r="Q41" s="242"/>
      <c r="R41" s="242"/>
    </row>
    <row r="42" spans="1:18" ht="13.5" customHeight="1">
      <c r="A42" s="229"/>
      <c r="B42" s="230">
        <v>1</v>
      </c>
      <c r="C42" s="245" t="s">
        <v>414</v>
      </c>
      <c r="D42" s="237"/>
      <c r="E42" s="237"/>
      <c r="F42" s="237"/>
      <c r="G42" s="237"/>
      <c r="H42" s="237"/>
      <c r="I42" s="237"/>
      <c r="J42" s="237"/>
      <c r="K42" s="237"/>
      <c r="L42" s="237"/>
      <c r="M42" s="237"/>
      <c r="N42" s="237"/>
      <c r="O42" s="237"/>
      <c r="P42" s="237"/>
      <c r="Q42" s="237"/>
      <c r="R42" s="237"/>
    </row>
    <row r="43" spans="1:18" ht="13.5" customHeight="1">
      <c r="A43" s="229"/>
      <c r="B43" s="230">
        <v>2</v>
      </c>
      <c r="C43" s="245" t="s">
        <v>415</v>
      </c>
      <c r="D43" s="237"/>
      <c r="E43" s="237"/>
      <c r="F43" s="237"/>
      <c r="G43" s="237"/>
      <c r="H43" s="237"/>
      <c r="I43" s="237"/>
      <c r="J43" s="237"/>
      <c r="K43" s="237"/>
      <c r="L43" s="237"/>
      <c r="M43" s="237"/>
      <c r="N43" s="237"/>
      <c r="O43" s="237"/>
      <c r="P43" s="237"/>
      <c r="Q43" s="237"/>
      <c r="R43" s="237"/>
    </row>
    <row r="44" spans="1:18" ht="13.5" customHeight="1">
      <c r="A44" s="229"/>
      <c r="B44" s="230">
        <v>3</v>
      </c>
      <c r="C44" s="245" t="s">
        <v>416</v>
      </c>
      <c r="D44" s="237"/>
      <c r="E44" s="237"/>
      <c r="F44" s="237"/>
      <c r="G44" s="237"/>
      <c r="H44" s="237"/>
      <c r="I44" s="237"/>
      <c r="J44" s="237"/>
      <c r="K44" s="237"/>
      <c r="L44" s="237"/>
      <c r="M44" s="237"/>
      <c r="N44" s="237"/>
      <c r="O44" s="237"/>
      <c r="P44" s="237"/>
      <c r="Q44" s="237"/>
      <c r="R44" s="237"/>
    </row>
    <row r="45" spans="1:18" ht="13.5" customHeight="1">
      <c r="A45" s="229"/>
      <c r="B45" s="230">
        <v>4</v>
      </c>
      <c r="C45" s="245" t="s">
        <v>417</v>
      </c>
      <c r="D45" s="237"/>
      <c r="E45" s="237"/>
      <c r="F45" s="237"/>
      <c r="G45" s="237"/>
      <c r="H45" s="237"/>
      <c r="I45" s="237"/>
      <c r="J45" s="237"/>
      <c r="K45" s="237"/>
      <c r="L45" s="237"/>
      <c r="M45" s="237"/>
      <c r="N45" s="237"/>
      <c r="O45" s="237"/>
      <c r="P45" s="237"/>
      <c r="Q45" s="237"/>
      <c r="R45" s="237"/>
    </row>
    <row r="46" spans="1:18" ht="13.5" customHeight="1" thickBot="1">
      <c r="A46" s="229"/>
      <c r="B46" s="305">
        <v>5</v>
      </c>
      <c r="C46" s="245" t="s">
        <v>418</v>
      </c>
      <c r="D46" s="237"/>
      <c r="E46" s="237"/>
      <c r="F46" s="237"/>
      <c r="G46" s="237"/>
      <c r="H46" s="237"/>
      <c r="I46" s="237"/>
      <c r="J46" s="237"/>
      <c r="K46" s="237"/>
      <c r="L46" s="237"/>
      <c r="M46" s="237"/>
      <c r="N46" s="237"/>
      <c r="O46" s="237"/>
      <c r="P46" s="237"/>
      <c r="Q46" s="237"/>
      <c r="R46" s="237"/>
    </row>
    <row r="47" spans="1:18" ht="12" customHeight="1" thickBot="1">
      <c r="B47" s="192"/>
      <c r="C47" s="256" t="s">
        <v>56</v>
      </c>
      <c r="D47" s="257" t="str">
        <f>IF(COUNTIF(D42:D46,"A")&gt;4,"C",IF(COUNTIF(D42:D46,"A")&gt;0,"P"," "))</f>
        <v/>
      </c>
      <c r="E47" s="257" t="str">
        <f t="shared" ref="E47:R47" si="2">IF(COUNTIF(E42:E46,"A")&gt;4,"C",IF(COUNTIF(E42:E46,"A")&gt;0,"P"," "))</f>
        <v/>
      </c>
      <c r="F47" s="257" t="str">
        <f t="shared" si="2"/>
        <v/>
      </c>
      <c r="G47" s="257" t="str">
        <f t="shared" si="2"/>
        <v/>
      </c>
      <c r="H47" s="257" t="str">
        <f t="shared" si="2"/>
        <v/>
      </c>
      <c r="I47" s="257" t="str">
        <f t="shared" si="2"/>
        <v/>
      </c>
      <c r="J47" s="257" t="str">
        <f t="shared" si="2"/>
        <v/>
      </c>
      <c r="K47" s="257" t="str">
        <f t="shared" si="2"/>
        <v/>
      </c>
      <c r="L47" s="257" t="str">
        <f t="shared" si="2"/>
        <v/>
      </c>
      <c r="M47" s="257" t="str">
        <f t="shared" si="2"/>
        <v/>
      </c>
      <c r="N47" s="257" t="str">
        <f t="shared" si="2"/>
        <v/>
      </c>
      <c r="O47" s="257" t="str">
        <f t="shared" si="2"/>
        <v/>
      </c>
      <c r="P47" s="257" t="str">
        <f t="shared" si="2"/>
        <v/>
      </c>
      <c r="Q47" s="257" t="str">
        <f t="shared" si="2"/>
        <v/>
      </c>
      <c r="R47" s="257" t="str">
        <f t="shared" si="2"/>
        <v/>
      </c>
    </row>
    <row r="48" spans="1:18">
      <c r="B48" s="263" t="s">
        <v>411</v>
      </c>
    </row>
    <row r="49" spans="3:18">
      <c r="C49" s="262" t="s">
        <v>412</v>
      </c>
      <c r="D49" s="266"/>
      <c r="E49" s="266"/>
      <c r="F49" s="266"/>
      <c r="G49" s="266"/>
      <c r="H49" s="266"/>
      <c r="I49" s="266"/>
      <c r="J49" s="266"/>
      <c r="K49" s="266"/>
      <c r="L49" s="266"/>
      <c r="M49" s="266"/>
      <c r="N49" s="266"/>
      <c r="O49" s="266"/>
      <c r="P49" s="266"/>
      <c r="Q49" s="266"/>
      <c r="R49" s="266"/>
    </row>
  </sheetData>
  <sheetProtection password="EE48" sheet="1" objects="1" scenarios="1" selectLockedCells="1"/>
  <mergeCells count="16">
    <mergeCell ref="O1:O4"/>
    <mergeCell ref="P1:P4"/>
    <mergeCell ref="Q1:Q4"/>
    <mergeCell ref="R1:R4"/>
    <mergeCell ref="B4:C4"/>
    <mergeCell ref="I1:I4"/>
    <mergeCell ref="J1:J4"/>
    <mergeCell ref="K1:K4"/>
    <mergeCell ref="L1:L4"/>
    <mergeCell ref="M1:M4"/>
    <mergeCell ref="N1:N4"/>
    <mergeCell ref="D1:D4"/>
    <mergeCell ref="E1:E4"/>
    <mergeCell ref="F1:F4"/>
    <mergeCell ref="G1:G4"/>
    <mergeCell ref="H1:H4"/>
  </mergeCells>
  <hyperlinks>
    <hyperlink ref="D15" r:id="rId1"/>
    <hyperlink ref="D37" r:id="rId2"/>
    <hyperlink ref="D5" r:id="rId3"/>
  </hyperlinks>
  <pageMargins left="0.75" right="0.75" top="1" bottom="0.5" header="0.25" footer="0.25"/>
  <pageSetup orientation="portrait" horizontalDpi="300" verticalDpi="300" r:id="rId4"/>
  <headerFooter alignWithMargins="0">
    <oddHeader>&amp;C&amp;"Arial,Bold"&amp;14BrownieTrax&amp;12Age-Level Awards - &amp;D</oddHeader>
  </headerFooter>
  <drawing r:id="rId5"/>
  <legacyDrawing r:id="rId6"/>
</worksheet>
</file>

<file path=xl/worksheets/sheet11.xml><?xml version="1.0" encoding="utf-8"?>
<worksheet xmlns="http://schemas.openxmlformats.org/spreadsheetml/2006/main" xmlns:r="http://schemas.openxmlformats.org/officeDocument/2006/relationships">
  <sheetPr codeName="Sheet11" enableFormatConditionsCalculation="0">
    <tabColor indexed="62"/>
  </sheetPr>
  <dimension ref="A1:R54"/>
  <sheetViews>
    <sheetView showGridLines="0" workbookViewId="0">
      <pane ySplit="4" topLeftCell="A5" activePane="bottomLeft" state="frozen"/>
      <selection pane="bottomLeft" activeCell="D5" sqref="D5"/>
    </sheetView>
  </sheetViews>
  <sheetFormatPr defaultRowHeight="12.75"/>
  <cols>
    <col min="1" max="1" width="9.28515625" customWidth="1"/>
    <col min="2" max="2" width="2.140625" customWidth="1"/>
    <col min="3" max="3" width="32.28515625" bestFit="1" customWidth="1"/>
    <col min="4" max="18" width="3.28515625" style="65" customWidth="1"/>
    <col min="20" max="20" width="9.28515625" customWidth="1"/>
  </cols>
  <sheetData>
    <row r="1" spans="1:18" ht="12.75" customHeight="1">
      <c r="B1" s="120" t="s">
        <v>45</v>
      </c>
      <c r="C1" s="121">
        <f>Instructions!E3</f>
        <v>0</v>
      </c>
      <c r="D1" s="425"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row>
    <row r="2" spans="1:18" ht="15">
      <c r="B2" s="122" t="s">
        <v>53</v>
      </c>
      <c r="C2" s="123">
        <f>Instructions!E5</f>
        <v>0</v>
      </c>
      <c r="D2" s="426"/>
      <c r="E2" s="398"/>
      <c r="F2" s="398"/>
      <c r="G2" s="398"/>
      <c r="H2" s="398"/>
      <c r="I2" s="398"/>
      <c r="J2" s="398"/>
      <c r="K2" s="398"/>
      <c r="L2" s="398"/>
      <c r="M2" s="398"/>
      <c r="N2" s="398"/>
      <c r="O2" s="398"/>
      <c r="P2" s="398"/>
      <c r="Q2" s="398"/>
      <c r="R2" s="398"/>
    </row>
    <row r="3" spans="1:18">
      <c r="A3" s="458" t="s">
        <v>131</v>
      </c>
      <c r="B3" s="458"/>
      <c r="C3" s="459"/>
      <c r="D3" s="426"/>
      <c r="E3" s="398"/>
      <c r="F3" s="398"/>
      <c r="G3" s="398"/>
      <c r="H3" s="398"/>
      <c r="I3" s="398"/>
      <c r="J3" s="398"/>
      <c r="K3" s="398"/>
      <c r="L3" s="398"/>
      <c r="M3" s="398"/>
      <c r="N3" s="398"/>
      <c r="O3" s="398"/>
      <c r="P3" s="398"/>
      <c r="Q3" s="398"/>
      <c r="R3" s="398"/>
    </row>
    <row r="4" spans="1:18">
      <c r="D4" s="427"/>
      <c r="E4" s="399"/>
      <c r="F4" s="399"/>
      <c r="G4" s="399"/>
      <c r="H4" s="399"/>
      <c r="I4" s="399"/>
      <c r="J4" s="399"/>
      <c r="K4" s="399"/>
      <c r="L4" s="399"/>
      <c r="M4" s="399"/>
      <c r="N4" s="399"/>
      <c r="O4" s="399"/>
      <c r="P4" s="399"/>
      <c r="Q4" s="399"/>
      <c r="R4" s="399"/>
    </row>
    <row r="5" spans="1:18" ht="12.75" customHeight="1">
      <c r="C5" s="73" t="s">
        <v>79</v>
      </c>
      <c r="D5" s="42"/>
      <c r="E5" s="42"/>
      <c r="F5" s="42"/>
      <c r="G5" s="42"/>
      <c r="H5" s="42"/>
      <c r="I5" s="42"/>
      <c r="J5" s="42"/>
      <c r="K5" s="42"/>
      <c r="L5" s="42"/>
      <c r="M5" s="42"/>
      <c r="N5" s="42"/>
      <c r="O5" s="42"/>
      <c r="P5" s="42"/>
      <c r="Q5" s="42"/>
      <c r="R5" s="42"/>
    </row>
    <row r="6" spans="1:18">
      <c r="C6" s="73" t="s">
        <v>79</v>
      </c>
      <c r="D6" s="42"/>
      <c r="E6" s="42"/>
      <c r="F6" s="42"/>
      <c r="G6" s="42"/>
      <c r="H6" s="42"/>
      <c r="I6" s="42"/>
      <c r="J6" s="42"/>
      <c r="K6" s="42"/>
      <c r="L6" s="42"/>
      <c r="M6" s="42"/>
      <c r="N6" s="42"/>
      <c r="O6" s="42"/>
      <c r="P6" s="42"/>
      <c r="Q6" s="42"/>
      <c r="R6" s="42"/>
    </row>
    <row r="7" spans="1:18">
      <c r="C7" s="73" t="s">
        <v>79</v>
      </c>
      <c r="D7" s="42"/>
      <c r="E7" s="42"/>
      <c r="F7" s="42"/>
      <c r="G7" s="42"/>
      <c r="H7" s="42"/>
      <c r="I7" s="42"/>
      <c r="J7" s="42"/>
      <c r="K7" s="42"/>
      <c r="L7" s="42"/>
      <c r="M7" s="42"/>
      <c r="N7" s="42"/>
      <c r="O7" s="42"/>
      <c r="P7" s="42"/>
      <c r="Q7" s="42"/>
      <c r="R7" s="42"/>
    </row>
    <row r="8" spans="1:18">
      <c r="C8" s="73" t="s">
        <v>79</v>
      </c>
      <c r="D8" s="42"/>
      <c r="E8" s="42"/>
      <c r="F8" s="42"/>
      <c r="G8" s="42"/>
      <c r="H8" s="42"/>
      <c r="I8" s="42"/>
      <c r="J8" s="42"/>
      <c r="K8" s="42"/>
      <c r="L8" s="42"/>
      <c r="M8" s="42"/>
      <c r="N8" s="42"/>
      <c r="O8" s="42"/>
      <c r="P8" s="42"/>
      <c r="Q8" s="42"/>
      <c r="R8" s="42"/>
    </row>
    <row r="9" spans="1:18">
      <c r="C9" s="73" t="s">
        <v>79</v>
      </c>
      <c r="D9" s="42"/>
      <c r="E9" s="42"/>
      <c r="F9" s="42"/>
      <c r="G9" s="42"/>
      <c r="H9" s="42"/>
      <c r="I9" s="42"/>
      <c r="J9" s="42"/>
      <c r="K9" s="42"/>
      <c r="L9" s="42"/>
      <c r="M9" s="42"/>
      <c r="N9" s="42"/>
      <c r="O9" s="42"/>
      <c r="P9" s="42"/>
      <c r="Q9" s="42"/>
      <c r="R9" s="42"/>
    </row>
    <row r="10" spans="1:18">
      <c r="C10" s="73" t="s">
        <v>79</v>
      </c>
      <c r="D10" s="42"/>
      <c r="E10" s="42"/>
      <c r="F10" s="42"/>
      <c r="G10" s="42"/>
      <c r="H10" s="42"/>
      <c r="I10" s="42"/>
      <c r="J10" s="42"/>
      <c r="K10" s="42"/>
      <c r="L10" s="42"/>
      <c r="M10" s="42"/>
      <c r="N10" s="42"/>
      <c r="O10" s="42"/>
      <c r="P10" s="42"/>
      <c r="Q10" s="42"/>
      <c r="R10" s="42"/>
    </row>
    <row r="11" spans="1:18">
      <c r="C11" s="73" t="s">
        <v>79</v>
      </c>
      <c r="D11" s="42"/>
      <c r="E11" s="42"/>
      <c r="F11" s="42"/>
      <c r="G11" s="42"/>
      <c r="H11" s="42"/>
      <c r="I11" s="42"/>
      <c r="J11" s="42"/>
      <c r="K11" s="42"/>
      <c r="L11" s="42"/>
      <c r="M11" s="42"/>
      <c r="N11" s="42"/>
      <c r="O11" s="42"/>
      <c r="P11" s="42"/>
      <c r="Q11" s="42"/>
      <c r="R11" s="42"/>
    </row>
    <row r="12" spans="1:18">
      <c r="C12" s="73" t="s">
        <v>79</v>
      </c>
      <c r="D12" s="42"/>
      <c r="E12" s="42"/>
      <c r="F12" s="42"/>
      <c r="G12" s="42"/>
      <c r="H12" s="42"/>
      <c r="I12" s="42"/>
      <c r="J12" s="42"/>
      <c r="K12" s="42"/>
      <c r="L12" s="42"/>
      <c r="M12" s="42"/>
      <c r="N12" s="42"/>
      <c r="O12" s="42"/>
      <c r="P12" s="42"/>
      <c r="Q12" s="42"/>
      <c r="R12" s="42"/>
    </row>
    <row r="13" spans="1:18">
      <c r="C13" s="73" t="s">
        <v>79</v>
      </c>
      <c r="D13" s="42"/>
      <c r="E13" s="42"/>
      <c r="F13" s="42"/>
      <c r="G13" s="42"/>
      <c r="H13" s="42"/>
      <c r="I13" s="42"/>
      <c r="J13" s="42"/>
      <c r="K13" s="42"/>
      <c r="L13" s="42"/>
      <c r="M13" s="42"/>
      <c r="N13" s="42"/>
      <c r="O13" s="42"/>
      <c r="P13" s="42"/>
      <c r="Q13" s="42"/>
      <c r="R13" s="42"/>
    </row>
    <row r="14" spans="1:18">
      <c r="C14" s="73" t="s">
        <v>79</v>
      </c>
      <c r="D14" s="42"/>
      <c r="E14" s="42"/>
      <c r="F14" s="42"/>
      <c r="G14" s="42"/>
      <c r="H14" s="42"/>
      <c r="I14" s="42"/>
      <c r="J14" s="42"/>
      <c r="K14" s="42"/>
      <c r="L14" s="42"/>
      <c r="M14" s="42"/>
      <c r="N14" s="42"/>
      <c r="O14" s="42"/>
      <c r="P14" s="42"/>
      <c r="Q14" s="42"/>
      <c r="R14" s="42"/>
    </row>
    <row r="15" spans="1:18">
      <c r="C15" s="73" t="s">
        <v>79</v>
      </c>
      <c r="D15" s="42"/>
      <c r="E15" s="42"/>
      <c r="F15" s="42"/>
      <c r="G15" s="42"/>
      <c r="H15" s="42"/>
      <c r="I15" s="42"/>
      <c r="J15" s="42"/>
      <c r="K15" s="42"/>
      <c r="L15" s="42"/>
      <c r="M15" s="42"/>
      <c r="N15" s="42"/>
      <c r="O15" s="42"/>
      <c r="P15" s="42"/>
      <c r="Q15" s="42"/>
      <c r="R15" s="42"/>
    </row>
    <row r="16" spans="1:18">
      <c r="C16" s="73" t="s">
        <v>79</v>
      </c>
      <c r="D16" s="42"/>
      <c r="E16" s="42"/>
      <c r="F16" s="42"/>
      <c r="G16" s="42"/>
      <c r="H16" s="42"/>
      <c r="I16" s="42"/>
      <c r="J16" s="42"/>
      <c r="K16" s="42"/>
      <c r="L16" s="42"/>
      <c r="M16" s="42"/>
      <c r="N16" s="42"/>
      <c r="O16" s="42"/>
      <c r="P16" s="42"/>
      <c r="Q16" s="42"/>
      <c r="R16" s="42"/>
    </row>
    <row r="17" spans="3:18">
      <c r="C17" s="73" t="s">
        <v>79</v>
      </c>
      <c r="D17" s="42"/>
      <c r="E17" s="42"/>
      <c r="F17" s="42"/>
      <c r="G17" s="42"/>
      <c r="H17" s="42"/>
      <c r="I17" s="42"/>
      <c r="J17" s="42"/>
      <c r="K17" s="42"/>
      <c r="L17" s="42"/>
      <c r="M17" s="42"/>
      <c r="N17" s="42"/>
      <c r="O17" s="42"/>
      <c r="P17" s="42"/>
      <c r="Q17" s="42"/>
      <c r="R17" s="42"/>
    </row>
    <row r="18" spans="3:18">
      <c r="C18" s="73" t="s">
        <v>79</v>
      </c>
      <c r="D18" s="42"/>
      <c r="E18" s="42"/>
      <c r="F18" s="42"/>
      <c r="G18" s="42"/>
      <c r="H18" s="42"/>
      <c r="I18" s="42"/>
      <c r="J18" s="42"/>
      <c r="K18" s="42"/>
      <c r="L18" s="42"/>
      <c r="M18" s="42"/>
      <c r="N18" s="42"/>
      <c r="O18" s="42"/>
      <c r="P18" s="42"/>
      <c r="Q18" s="42"/>
      <c r="R18" s="42"/>
    </row>
    <row r="19" spans="3:18">
      <c r="C19" s="73" t="s">
        <v>79</v>
      </c>
      <c r="D19" s="42"/>
      <c r="E19" s="42"/>
      <c r="F19" s="42"/>
      <c r="G19" s="42"/>
      <c r="H19" s="42"/>
      <c r="I19" s="42"/>
      <c r="J19" s="42"/>
      <c r="K19" s="42"/>
      <c r="L19" s="42"/>
      <c r="M19" s="42"/>
      <c r="N19" s="42"/>
      <c r="O19" s="42"/>
      <c r="P19" s="42"/>
      <c r="Q19" s="42"/>
      <c r="R19" s="42"/>
    </row>
    <row r="20" spans="3:18">
      <c r="C20" s="73" t="s">
        <v>79</v>
      </c>
      <c r="D20" s="42"/>
      <c r="E20" s="42"/>
      <c r="F20" s="42"/>
      <c r="G20" s="42"/>
      <c r="H20" s="42"/>
      <c r="I20" s="42"/>
      <c r="J20" s="42"/>
      <c r="K20" s="42"/>
      <c r="L20" s="42"/>
      <c r="M20" s="42"/>
      <c r="N20" s="42"/>
      <c r="O20" s="42"/>
      <c r="P20" s="42"/>
      <c r="Q20" s="42"/>
      <c r="R20" s="42"/>
    </row>
    <row r="21" spans="3:18">
      <c r="C21" s="73" t="s">
        <v>79</v>
      </c>
      <c r="D21" s="42"/>
      <c r="E21" s="42"/>
      <c r="F21" s="42"/>
      <c r="G21" s="42"/>
      <c r="H21" s="42"/>
      <c r="I21" s="42"/>
      <c r="J21" s="42"/>
      <c r="K21" s="42"/>
      <c r="L21" s="42"/>
      <c r="M21" s="42"/>
      <c r="N21" s="42"/>
      <c r="O21" s="42"/>
      <c r="P21" s="42"/>
      <c r="Q21" s="42"/>
      <c r="R21" s="42"/>
    </row>
    <row r="22" spans="3:18">
      <c r="C22" s="73" t="s">
        <v>79</v>
      </c>
      <c r="D22" s="42"/>
      <c r="E22" s="42"/>
      <c r="F22" s="42"/>
      <c r="G22" s="42"/>
      <c r="H22" s="42"/>
      <c r="I22" s="42"/>
      <c r="J22" s="42"/>
      <c r="K22" s="42"/>
      <c r="L22" s="42"/>
      <c r="M22" s="42"/>
      <c r="N22" s="42"/>
      <c r="O22" s="42"/>
      <c r="P22" s="42"/>
      <c r="Q22" s="42"/>
      <c r="R22" s="42"/>
    </row>
    <row r="23" spans="3:18">
      <c r="C23" s="73" t="s">
        <v>79</v>
      </c>
      <c r="D23" s="42"/>
      <c r="E23" s="42"/>
      <c r="F23" s="42"/>
      <c r="G23" s="42"/>
      <c r="H23" s="42"/>
      <c r="I23" s="42"/>
      <c r="J23" s="42"/>
      <c r="K23" s="42"/>
      <c r="L23" s="42"/>
      <c r="M23" s="42"/>
      <c r="N23" s="42"/>
      <c r="O23" s="42"/>
      <c r="P23" s="42"/>
      <c r="Q23" s="42"/>
      <c r="R23" s="42"/>
    </row>
    <row r="24" spans="3:18">
      <c r="C24" s="73" t="s">
        <v>79</v>
      </c>
      <c r="D24" s="42"/>
      <c r="E24" s="42"/>
      <c r="F24" s="42"/>
      <c r="G24" s="42"/>
      <c r="H24" s="42"/>
      <c r="I24" s="42"/>
      <c r="J24" s="42"/>
      <c r="K24" s="42"/>
      <c r="L24" s="42"/>
      <c r="M24" s="42"/>
      <c r="N24" s="42"/>
      <c r="O24" s="42"/>
      <c r="P24" s="42"/>
      <c r="Q24" s="42"/>
      <c r="R24" s="42"/>
    </row>
    <row r="25" spans="3:18">
      <c r="C25" s="73" t="s">
        <v>79</v>
      </c>
      <c r="D25" s="42"/>
      <c r="E25" s="42"/>
      <c r="F25" s="42"/>
      <c r="G25" s="42"/>
      <c r="H25" s="42"/>
      <c r="I25" s="42"/>
      <c r="J25" s="42"/>
      <c r="K25" s="42"/>
      <c r="L25" s="42"/>
      <c r="M25" s="42"/>
      <c r="N25" s="42"/>
      <c r="O25" s="42"/>
      <c r="P25" s="42"/>
      <c r="Q25" s="42"/>
      <c r="R25" s="42"/>
    </row>
    <row r="26" spans="3:18">
      <c r="C26" s="73" t="s">
        <v>79</v>
      </c>
      <c r="D26" s="42"/>
      <c r="E26" s="42"/>
      <c r="F26" s="42"/>
      <c r="G26" s="42"/>
      <c r="H26" s="42"/>
      <c r="I26" s="42"/>
      <c r="J26" s="42"/>
      <c r="K26" s="42"/>
      <c r="L26" s="42"/>
      <c r="M26" s="42"/>
      <c r="N26" s="42"/>
      <c r="O26" s="42"/>
      <c r="P26" s="42"/>
      <c r="Q26" s="42"/>
      <c r="R26" s="42"/>
    </row>
    <row r="27" spans="3:18">
      <c r="C27" s="73" t="s">
        <v>79</v>
      </c>
      <c r="D27" s="42"/>
      <c r="E27" s="42"/>
      <c r="F27" s="42"/>
      <c r="G27" s="42"/>
      <c r="H27" s="42"/>
      <c r="I27" s="42"/>
      <c r="J27" s="42"/>
      <c r="K27" s="42"/>
      <c r="L27" s="42"/>
      <c r="M27" s="42"/>
      <c r="N27" s="42"/>
      <c r="O27" s="42"/>
      <c r="P27" s="42"/>
      <c r="Q27" s="42"/>
      <c r="R27" s="42"/>
    </row>
    <row r="28" spans="3:18">
      <c r="C28" s="73" t="s">
        <v>79</v>
      </c>
      <c r="D28" s="42"/>
      <c r="E28" s="42"/>
      <c r="F28" s="42"/>
      <c r="G28" s="42"/>
      <c r="H28" s="42"/>
      <c r="I28" s="42"/>
      <c r="J28" s="42"/>
      <c r="K28" s="42"/>
      <c r="L28" s="42"/>
      <c r="M28" s="42"/>
      <c r="N28" s="42"/>
      <c r="O28" s="42"/>
      <c r="P28" s="42"/>
      <c r="Q28" s="42"/>
      <c r="R28" s="42"/>
    </row>
    <row r="29" spans="3:18">
      <c r="C29" s="73" t="s">
        <v>79</v>
      </c>
      <c r="D29" s="42"/>
      <c r="E29" s="42"/>
      <c r="F29" s="42"/>
      <c r="G29" s="42"/>
      <c r="H29" s="42"/>
      <c r="I29" s="42"/>
      <c r="J29" s="42"/>
      <c r="K29" s="42"/>
      <c r="L29" s="42"/>
      <c r="M29" s="42"/>
      <c r="N29" s="42"/>
      <c r="O29" s="42"/>
      <c r="P29" s="42"/>
      <c r="Q29" s="42"/>
      <c r="R29" s="42"/>
    </row>
    <row r="30" spans="3:18">
      <c r="C30" s="73" t="s">
        <v>79</v>
      </c>
      <c r="D30" s="42"/>
      <c r="E30" s="42"/>
      <c r="F30" s="42"/>
      <c r="G30" s="42"/>
      <c r="H30" s="42"/>
      <c r="I30" s="42"/>
      <c r="J30" s="42"/>
      <c r="K30" s="42"/>
      <c r="L30" s="42"/>
      <c r="M30" s="42"/>
      <c r="N30" s="42"/>
      <c r="O30" s="42"/>
      <c r="P30" s="42"/>
      <c r="Q30" s="42"/>
      <c r="R30" s="42"/>
    </row>
    <row r="31" spans="3:18">
      <c r="C31" s="73" t="s">
        <v>79</v>
      </c>
      <c r="D31" s="42"/>
      <c r="E31" s="42"/>
      <c r="F31" s="42"/>
      <c r="G31" s="42"/>
      <c r="H31" s="42"/>
      <c r="I31" s="42"/>
      <c r="J31" s="42"/>
      <c r="K31" s="42"/>
      <c r="L31" s="42"/>
      <c r="M31" s="42"/>
      <c r="N31" s="42"/>
      <c r="O31" s="42"/>
      <c r="P31" s="42"/>
      <c r="Q31" s="42"/>
      <c r="R31" s="42"/>
    </row>
    <row r="32" spans="3:18">
      <c r="C32" s="73" t="s">
        <v>79</v>
      </c>
      <c r="D32" s="42"/>
      <c r="E32" s="42"/>
      <c r="F32" s="42"/>
      <c r="G32" s="42"/>
      <c r="H32" s="42"/>
      <c r="I32" s="42"/>
      <c r="J32" s="42"/>
      <c r="K32" s="42"/>
      <c r="L32" s="42"/>
      <c r="M32" s="42"/>
      <c r="N32" s="42"/>
      <c r="O32" s="42"/>
      <c r="P32" s="42"/>
      <c r="Q32" s="42"/>
      <c r="R32" s="42"/>
    </row>
    <row r="33" spans="3:18">
      <c r="C33" s="73" t="s">
        <v>79</v>
      </c>
      <c r="D33" s="42"/>
      <c r="E33" s="42"/>
      <c r="F33" s="42"/>
      <c r="G33" s="42"/>
      <c r="H33" s="42"/>
      <c r="I33" s="42"/>
      <c r="J33" s="42"/>
      <c r="K33" s="42"/>
      <c r="L33" s="42"/>
      <c r="M33" s="42"/>
      <c r="N33" s="42"/>
      <c r="O33" s="42"/>
      <c r="P33" s="42"/>
      <c r="Q33" s="42"/>
      <c r="R33" s="42"/>
    </row>
    <row r="34" spans="3:18">
      <c r="C34" s="73" t="s">
        <v>79</v>
      </c>
      <c r="D34" s="42"/>
      <c r="E34" s="42"/>
      <c r="F34" s="42"/>
      <c r="G34" s="42"/>
      <c r="H34" s="42"/>
      <c r="I34" s="42"/>
      <c r="J34" s="42"/>
      <c r="K34" s="42"/>
      <c r="L34" s="42"/>
      <c r="M34" s="42"/>
      <c r="N34" s="42"/>
      <c r="O34" s="42"/>
      <c r="P34" s="42"/>
      <c r="Q34" s="42"/>
      <c r="R34" s="42"/>
    </row>
    <row r="35" spans="3:18">
      <c r="C35" s="73" t="s">
        <v>79</v>
      </c>
      <c r="D35" s="42"/>
      <c r="E35" s="42"/>
      <c r="F35" s="42"/>
      <c r="G35" s="42"/>
      <c r="H35" s="42"/>
      <c r="I35" s="42"/>
      <c r="J35" s="42"/>
      <c r="K35" s="42"/>
      <c r="L35" s="42"/>
      <c r="M35" s="42"/>
      <c r="N35" s="42"/>
      <c r="O35" s="42"/>
      <c r="P35" s="42"/>
      <c r="Q35" s="42"/>
      <c r="R35" s="42"/>
    </row>
    <row r="36" spans="3:18">
      <c r="C36" s="73" t="s">
        <v>79</v>
      </c>
      <c r="D36" s="42"/>
      <c r="E36" s="42"/>
      <c r="F36" s="42"/>
      <c r="G36" s="42"/>
      <c r="H36" s="42"/>
      <c r="I36" s="42"/>
      <c r="J36" s="42"/>
      <c r="K36" s="42"/>
      <c r="L36" s="42"/>
      <c r="M36" s="42"/>
      <c r="N36" s="42"/>
      <c r="O36" s="42"/>
      <c r="P36" s="42"/>
      <c r="Q36" s="42"/>
      <c r="R36" s="42"/>
    </row>
    <row r="37" spans="3:18">
      <c r="C37" s="73" t="s">
        <v>79</v>
      </c>
      <c r="D37" s="42"/>
      <c r="E37" s="42"/>
      <c r="F37" s="42"/>
      <c r="G37" s="42"/>
      <c r="H37" s="42"/>
      <c r="I37" s="42"/>
      <c r="J37" s="42"/>
      <c r="K37" s="42"/>
      <c r="L37" s="42"/>
      <c r="M37" s="42"/>
      <c r="N37" s="42"/>
      <c r="O37" s="42"/>
      <c r="P37" s="42"/>
      <c r="Q37" s="42"/>
      <c r="R37" s="42"/>
    </row>
    <row r="38" spans="3:18">
      <c r="C38" s="73" t="s">
        <v>79</v>
      </c>
      <c r="D38" s="42"/>
      <c r="E38" s="42"/>
      <c r="F38" s="42"/>
      <c r="G38" s="42"/>
      <c r="H38" s="42"/>
      <c r="I38" s="42"/>
      <c r="J38" s="42"/>
      <c r="K38" s="42"/>
      <c r="L38" s="42"/>
      <c r="M38" s="42"/>
      <c r="N38" s="42"/>
      <c r="O38" s="42"/>
      <c r="P38" s="42"/>
      <c r="Q38" s="42"/>
      <c r="R38" s="42"/>
    </row>
    <row r="39" spans="3:18">
      <c r="C39" s="73" t="s">
        <v>79</v>
      </c>
      <c r="D39" s="42"/>
      <c r="E39" s="42"/>
      <c r="F39" s="42"/>
      <c r="G39" s="42"/>
      <c r="H39" s="42"/>
      <c r="I39" s="42"/>
      <c r="J39" s="42"/>
      <c r="K39" s="42"/>
      <c r="L39" s="42"/>
      <c r="M39" s="42"/>
      <c r="N39" s="42"/>
      <c r="O39" s="42"/>
      <c r="P39" s="42"/>
      <c r="Q39" s="42"/>
      <c r="R39" s="42"/>
    </row>
    <row r="40" spans="3:18">
      <c r="C40" s="73" t="s">
        <v>79</v>
      </c>
      <c r="D40" s="42"/>
      <c r="E40" s="42"/>
      <c r="F40" s="42"/>
      <c r="G40" s="42"/>
      <c r="H40" s="42"/>
      <c r="I40" s="42"/>
      <c r="J40" s="42"/>
      <c r="K40" s="42"/>
      <c r="L40" s="42"/>
      <c r="M40" s="42"/>
      <c r="N40" s="42"/>
      <c r="O40" s="42"/>
      <c r="P40" s="42"/>
      <c r="Q40" s="42"/>
      <c r="R40" s="42"/>
    </row>
    <row r="41" spans="3:18">
      <c r="C41" s="73" t="s">
        <v>79</v>
      </c>
      <c r="D41" s="42"/>
      <c r="E41" s="42"/>
      <c r="F41" s="42"/>
      <c r="G41" s="42"/>
      <c r="H41" s="42"/>
      <c r="I41" s="42"/>
      <c r="J41" s="42"/>
      <c r="K41" s="42"/>
      <c r="L41" s="42"/>
      <c r="M41" s="42"/>
      <c r="N41" s="42"/>
      <c r="O41" s="42"/>
      <c r="P41" s="42"/>
      <c r="Q41" s="42"/>
      <c r="R41" s="42"/>
    </row>
    <row r="42" spans="3:18">
      <c r="C42" s="73" t="s">
        <v>79</v>
      </c>
      <c r="D42" s="42"/>
      <c r="E42" s="42"/>
      <c r="F42" s="42"/>
      <c r="G42" s="42"/>
      <c r="H42" s="42"/>
      <c r="I42" s="42"/>
      <c r="J42" s="42"/>
      <c r="K42" s="42"/>
      <c r="L42" s="42"/>
      <c r="M42" s="42"/>
      <c r="N42" s="42"/>
      <c r="O42" s="42"/>
      <c r="P42" s="42"/>
      <c r="Q42" s="42"/>
      <c r="R42" s="42"/>
    </row>
    <row r="43" spans="3:18">
      <c r="C43" s="73" t="s">
        <v>79</v>
      </c>
      <c r="D43" s="42"/>
      <c r="E43" s="42"/>
      <c r="F43" s="42"/>
      <c r="G43" s="42"/>
      <c r="H43" s="42"/>
      <c r="I43" s="42"/>
      <c r="J43" s="42"/>
      <c r="K43" s="42"/>
      <c r="L43" s="42"/>
      <c r="M43" s="42"/>
      <c r="N43" s="42"/>
      <c r="O43" s="42"/>
      <c r="P43" s="42"/>
      <c r="Q43" s="42"/>
      <c r="R43" s="42"/>
    </row>
    <row r="44" spans="3:18">
      <c r="C44" s="73" t="s">
        <v>79</v>
      </c>
      <c r="D44" s="42"/>
      <c r="E44" s="42"/>
      <c r="F44" s="42"/>
      <c r="G44" s="42"/>
      <c r="H44" s="42"/>
      <c r="I44" s="42"/>
      <c r="J44" s="42"/>
      <c r="K44" s="42"/>
      <c r="L44" s="42"/>
      <c r="M44" s="42"/>
      <c r="N44" s="42"/>
      <c r="O44" s="42"/>
      <c r="P44" s="42"/>
      <c r="Q44" s="42"/>
      <c r="R44" s="42"/>
    </row>
    <row r="45" spans="3:18">
      <c r="C45" s="73" t="s">
        <v>79</v>
      </c>
      <c r="D45" s="42"/>
      <c r="E45" s="42"/>
      <c r="F45" s="42"/>
      <c r="G45" s="42"/>
      <c r="H45" s="42"/>
      <c r="I45" s="42"/>
      <c r="J45" s="42"/>
      <c r="K45" s="42"/>
      <c r="L45" s="42"/>
      <c r="M45" s="42"/>
      <c r="N45" s="42"/>
      <c r="O45" s="42"/>
      <c r="P45" s="42"/>
      <c r="Q45" s="42"/>
      <c r="R45" s="42"/>
    </row>
    <row r="46" spans="3:18">
      <c r="C46" s="73" t="s">
        <v>79</v>
      </c>
      <c r="D46" s="42"/>
      <c r="E46" s="42"/>
      <c r="F46" s="42"/>
      <c r="G46" s="42"/>
      <c r="H46" s="42"/>
      <c r="I46" s="42"/>
      <c r="J46" s="42"/>
      <c r="K46" s="42"/>
      <c r="L46" s="42"/>
      <c r="M46" s="42"/>
      <c r="N46" s="42"/>
      <c r="O46" s="42"/>
      <c r="P46" s="42"/>
      <c r="Q46" s="42"/>
      <c r="R46" s="42"/>
    </row>
    <row r="47" spans="3:18">
      <c r="C47" s="73" t="s">
        <v>79</v>
      </c>
      <c r="D47" s="42"/>
      <c r="E47" s="42"/>
      <c r="F47" s="42"/>
      <c r="G47" s="42"/>
      <c r="H47" s="42"/>
      <c r="I47" s="42"/>
      <c r="J47" s="42"/>
      <c r="K47" s="42"/>
      <c r="L47" s="42"/>
      <c r="M47" s="42"/>
      <c r="N47" s="42"/>
      <c r="O47" s="42"/>
      <c r="P47" s="42"/>
      <c r="Q47" s="42"/>
      <c r="R47" s="42"/>
    </row>
    <row r="48" spans="3:18">
      <c r="C48" s="73" t="s">
        <v>79</v>
      </c>
      <c r="D48" s="42"/>
      <c r="E48" s="42"/>
      <c r="F48" s="42"/>
      <c r="G48" s="42"/>
      <c r="H48" s="42"/>
      <c r="I48" s="42"/>
      <c r="J48" s="42"/>
      <c r="K48" s="42"/>
      <c r="L48" s="42"/>
      <c r="M48" s="42"/>
      <c r="N48" s="42"/>
      <c r="O48" s="42"/>
      <c r="P48" s="42"/>
      <c r="Q48" s="42"/>
      <c r="R48" s="42"/>
    </row>
    <row r="49" spans="3:18">
      <c r="C49" s="73" t="s">
        <v>79</v>
      </c>
      <c r="D49" s="42"/>
      <c r="E49" s="42"/>
      <c r="F49" s="42"/>
      <c r="G49" s="42"/>
      <c r="H49" s="42"/>
      <c r="I49" s="42"/>
      <c r="J49" s="42"/>
      <c r="K49" s="42"/>
      <c r="L49" s="42"/>
      <c r="M49" s="42"/>
      <c r="N49" s="42"/>
      <c r="O49" s="42"/>
      <c r="P49" s="42"/>
      <c r="Q49" s="42"/>
      <c r="R49" s="42"/>
    </row>
    <row r="50" spans="3:18">
      <c r="C50" s="73" t="s">
        <v>79</v>
      </c>
      <c r="D50" s="42"/>
      <c r="E50" s="42"/>
      <c r="F50" s="42"/>
      <c r="G50" s="42"/>
      <c r="H50" s="42"/>
      <c r="I50" s="42"/>
      <c r="J50" s="42"/>
      <c r="K50" s="42"/>
      <c r="L50" s="42"/>
      <c r="M50" s="42"/>
      <c r="N50" s="42"/>
      <c r="O50" s="42"/>
      <c r="P50" s="42"/>
      <c r="Q50" s="42"/>
      <c r="R50" s="42"/>
    </row>
    <row r="51" spans="3:18">
      <c r="C51" s="73" t="s">
        <v>79</v>
      </c>
      <c r="D51" s="42"/>
      <c r="E51" s="42"/>
      <c r="F51" s="42"/>
      <c r="G51" s="42"/>
      <c r="H51" s="42"/>
      <c r="I51" s="42"/>
      <c r="J51" s="42"/>
      <c r="K51" s="42"/>
      <c r="L51" s="42"/>
      <c r="M51" s="42"/>
      <c r="N51" s="42"/>
      <c r="O51" s="42"/>
      <c r="P51" s="42"/>
      <c r="Q51" s="42"/>
      <c r="R51" s="42"/>
    </row>
    <row r="52" spans="3:18">
      <c r="C52" s="73" t="s">
        <v>79</v>
      </c>
      <c r="D52" s="42"/>
      <c r="E52" s="42"/>
      <c r="F52" s="42"/>
      <c r="G52" s="42"/>
      <c r="H52" s="42"/>
      <c r="I52" s="42"/>
      <c r="J52" s="42"/>
      <c r="K52" s="42"/>
      <c r="L52" s="42"/>
      <c r="M52" s="42"/>
      <c r="N52" s="42"/>
      <c r="O52" s="42"/>
      <c r="P52" s="42"/>
      <c r="Q52" s="42"/>
      <c r="R52" s="42"/>
    </row>
    <row r="53" spans="3:18">
      <c r="C53" s="73" t="s">
        <v>79</v>
      </c>
      <c r="D53" s="42"/>
      <c r="E53" s="42"/>
      <c r="F53" s="42"/>
      <c r="G53" s="42"/>
      <c r="H53" s="42"/>
      <c r="I53" s="42"/>
      <c r="J53" s="42"/>
      <c r="K53" s="42"/>
      <c r="L53" s="42"/>
      <c r="M53" s="42"/>
      <c r="N53" s="42"/>
      <c r="O53" s="42"/>
      <c r="P53" s="42"/>
      <c r="Q53" s="42"/>
      <c r="R53" s="42"/>
    </row>
    <row r="54" spans="3:18">
      <c r="C54" s="73" t="s">
        <v>79</v>
      </c>
      <c r="D54" s="42"/>
      <c r="E54" s="42"/>
      <c r="F54" s="42"/>
      <c r="G54" s="42"/>
      <c r="H54" s="42"/>
      <c r="I54" s="42"/>
      <c r="J54" s="42"/>
      <c r="K54" s="42"/>
      <c r="L54" s="42"/>
      <c r="M54" s="42"/>
      <c r="N54" s="42"/>
      <c r="O54" s="42"/>
      <c r="P54" s="42"/>
      <c r="Q54" s="42"/>
      <c r="R54" s="42"/>
    </row>
  </sheetData>
  <sheetProtection password="EE48" sheet="1" objects="1" scenarios="1" selectLockedCells="1"/>
  <mergeCells count="16">
    <mergeCell ref="A3:C3"/>
    <mergeCell ref="D1:D4"/>
    <mergeCell ref="E1:E4"/>
    <mergeCell ref="F1:F4"/>
    <mergeCell ref="G1:G4"/>
    <mergeCell ref="Q1:Q4"/>
    <mergeCell ref="R1:R4"/>
    <mergeCell ref="H1:H4"/>
    <mergeCell ref="I1:I4"/>
    <mergeCell ref="M1:M4"/>
    <mergeCell ref="N1:N4"/>
    <mergeCell ref="O1:O4"/>
    <mergeCell ref="P1:P4"/>
    <mergeCell ref="J1:J4"/>
    <mergeCell ref="K1:K4"/>
    <mergeCell ref="L1:L4"/>
  </mergeCells>
  <phoneticPr fontId="6" type="noConversion"/>
  <pageMargins left="0.75" right="0.75" top="1" bottom="0.5" header="0.25" footer="0.25"/>
  <pageSetup scale="90" orientation="portrait" horizontalDpi="300" verticalDpi="300" r:id="rId1"/>
  <headerFooter alignWithMargins="0">
    <oddHeader>&amp;C&amp;"Arial,Bold"&amp;14BrownieTrax&amp;12Fun Patches page - &amp;D</oddHeader>
    <oddFooter>&amp;CPage&amp;P</oddFooter>
  </headerFooter>
</worksheet>
</file>

<file path=xl/worksheets/sheet12.xml><?xml version="1.0" encoding="utf-8"?>
<worksheet xmlns="http://schemas.openxmlformats.org/spreadsheetml/2006/main" xmlns:r="http://schemas.openxmlformats.org/officeDocument/2006/relationships">
  <sheetPr codeName="Sheet12" enableFormatConditionsCalculation="0">
    <tabColor indexed="46"/>
  </sheetPr>
  <dimension ref="A1:AF131"/>
  <sheetViews>
    <sheetView showGridLines="0" workbookViewId="0">
      <pane ySplit="2" topLeftCell="A3" activePane="bottomLeft" state="frozen"/>
      <selection pane="bottomLeft" activeCell="C5" sqref="C5"/>
    </sheetView>
  </sheetViews>
  <sheetFormatPr defaultRowHeight="12.75"/>
  <cols>
    <col min="1" max="1" width="34.85546875" style="82" bestFit="1" customWidth="1"/>
    <col min="2" max="2" width="3.140625" style="83" customWidth="1"/>
    <col min="3" max="3" width="3.140625" style="92" customWidth="1"/>
    <col min="4" max="4" width="3.140625" style="84" customWidth="1"/>
    <col min="5" max="5" width="3.140625" style="92" customWidth="1"/>
    <col min="6" max="6" width="3.140625" style="83" customWidth="1"/>
    <col min="7" max="7" width="3.140625" style="92" customWidth="1"/>
    <col min="8" max="8" width="3.140625" style="83" customWidth="1"/>
    <col min="9" max="9" width="3.140625" style="92" customWidth="1"/>
    <col min="10" max="10" width="3.140625" style="83" customWidth="1"/>
    <col min="11" max="11" width="3.140625" style="92" customWidth="1"/>
    <col min="12" max="12" width="3.140625" style="83" customWidth="1"/>
    <col min="13" max="13" width="3.140625" style="92" customWidth="1"/>
    <col min="14" max="14" width="3.140625" style="83" customWidth="1"/>
    <col min="15" max="15" width="3.140625" style="92" customWidth="1"/>
    <col min="16" max="16" width="3.140625" style="83" customWidth="1"/>
    <col min="17" max="17" width="3.140625" style="92" customWidth="1"/>
    <col min="18" max="18" width="3.140625" style="83" customWidth="1"/>
    <col min="19" max="19" width="3.140625" style="92" customWidth="1"/>
    <col min="20" max="20" width="3.140625" style="83" customWidth="1"/>
    <col min="21" max="21" width="3.140625" style="92" customWidth="1"/>
    <col min="22" max="22" width="3.140625" style="83" customWidth="1"/>
    <col min="23" max="23" width="3.140625" style="92" customWidth="1"/>
    <col min="24" max="24" width="3.140625" style="83" customWidth="1"/>
    <col min="25" max="25" width="3.140625" style="92" customWidth="1"/>
    <col min="26" max="26" width="3.140625" style="83" customWidth="1"/>
    <col min="27" max="27" width="3.140625" style="92" customWidth="1"/>
    <col min="28" max="28" width="3.140625" style="83" customWidth="1"/>
    <col min="29" max="29" width="3.140625" style="92" customWidth="1"/>
    <col min="30" max="30" width="3.140625" style="83" customWidth="1"/>
    <col min="31" max="31" width="3.140625" style="92" customWidth="1"/>
    <col min="32" max="16384" width="9.140625" style="1"/>
  </cols>
  <sheetData>
    <row r="1" spans="1:32" ht="54.75" customHeight="1" thickTop="1">
      <c r="A1" s="74" t="s">
        <v>81</v>
      </c>
      <c r="B1" s="460" t="str">
        <f ca="1">'Brownie 1'!$A$1</f>
        <v>Brownie 1</v>
      </c>
      <c r="C1" s="460"/>
      <c r="D1" s="460" t="str">
        <f ca="1">'Brownie 2'!$A$1</f>
        <v>Brownie 2</v>
      </c>
      <c r="E1" s="460"/>
      <c r="F1" s="460" t="str">
        <f ca="1">'Brownie 3'!$A$1</f>
        <v>Brownie 3</v>
      </c>
      <c r="G1" s="460"/>
      <c r="H1" s="460" t="str">
        <f ca="1">'Brownie 4'!$A$1</f>
        <v>Brownie 4</v>
      </c>
      <c r="I1" s="460"/>
      <c r="J1" s="460" t="str">
        <f ca="1">'Brownie 5'!$A$1</f>
        <v>Brownie 5</v>
      </c>
      <c r="K1" s="460"/>
      <c r="L1" s="460" t="str">
        <f ca="1">'Brownie 6'!$A$1</f>
        <v>Brownie 6</v>
      </c>
      <c r="M1" s="460"/>
      <c r="N1" s="460" t="str">
        <f ca="1">'Brownie 7'!$A$1</f>
        <v>Brownie 7</v>
      </c>
      <c r="O1" s="460"/>
      <c r="P1" s="460" t="str">
        <f ca="1">'Brownie 8'!$A$1</f>
        <v>Brownie 8</v>
      </c>
      <c r="Q1" s="460"/>
      <c r="R1" s="460" t="str">
        <f ca="1">'Brownie 9'!$A$1</f>
        <v>Brownie 9</v>
      </c>
      <c r="S1" s="460"/>
      <c r="T1" s="460" t="str">
        <f ca="1">'Brownie 10'!$A$1</f>
        <v>Brownie 10</v>
      </c>
      <c r="U1" s="460"/>
      <c r="V1" s="460" t="str">
        <f ca="1">'Brownie 11'!$A$1</f>
        <v>Brownie 11</v>
      </c>
      <c r="W1" s="460"/>
      <c r="X1" s="460" t="str">
        <f ca="1">'Brownie 12'!$A$1</f>
        <v>Brownie 12</v>
      </c>
      <c r="Y1" s="460"/>
      <c r="Z1" s="460" t="str">
        <f ca="1">'Brownie 13'!$A$1</f>
        <v>Brownie 13</v>
      </c>
      <c r="AA1" s="460"/>
      <c r="AB1" s="460" t="str">
        <f ca="1">'Brownie 14'!$A$1</f>
        <v>Brownie 14</v>
      </c>
      <c r="AC1" s="460"/>
      <c r="AD1" s="460" t="str">
        <f ca="1">'Brownie 15'!$A$1</f>
        <v>Brownie 15</v>
      </c>
      <c r="AE1" s="461"/>
    </row>
    <row r="2" spans="1:32" s="168" customFormat="1" ht="48.75" customHeight="1">
      <c r="A2" s="169" t="s">
        <v>156</v>
      </c>
      <c r="B2" s="163" t="s">
        <v>82</v>
      </c>
      <c r="C2" s="164" t="s">
        <v>109</v>
      </c>
      <c r="D2" s="165" t="s">
        <v>82</v>
      </c>
      <c r="E2" s="164" t="s">
        <v>109</v>
      </c>
      <c r="F2" s="165" t="s">
        <v>82</v>
      </c>
      <c r="G2" s="164" t="s">
        <v>109</v>
      </c>
      <c r="H2" s="165" t="s">
        <v>82</v>
      </c>
      <c r="I2" s="164" t="s">
        <v>109</v>
      </c>
      <c r="J2" s="165" t="s">
        <v>82</v>
      </c>
      <c r="K2" s="164" t="s">
        <v>109</v>
      </c>
      <c r="L2" s="165" t="s">
        <v>82</v>
      </c>
      <c r="M2" s="164" t="s">
        <v>109</v>
      </c>
      <c r="N2" s="165" t="s">
        <v>82</v>
      </c>
      <c r="O2" s="164" t="s">
        <v>109</v>
      </c>
      <c r="P2" s="165" t="s">
        <v>82</v>
      </c>
      <c r="Q2" s="164" t="s">
        <v>109</v>
      </c>
      <c r="R2" s="165" t="s">
        <v>82</v>
      </c>
      <c r="S2" s="164" t="s">
        <v>109</v>
      </c>
      <c r="T2" s="165" t="s">
        <v>82</v>
      </c>
      <c r="U2" s="164" t="s">
        <v>109</v>
      </c>
      <c r="V2" s="165" t="s">
        <v>82</v>
      </c>
      <c r="W2" s="164" t="s">
        <v>109</v>
      </c>
      <c r="X2" s="165" t="s">
        <v>82</v>
      </c>
      <c r="Y2" s="164" t="s">
        <v>109</v>
      </c>
      <c r="Z2" s="165" t="s">
        <v>82</v>
      </c>
      <c r="AA2" s="164" t="s">
        <v>109</v>
      </c>
      <c r="AB2" s="165" t="s">
        <v>82</v>
      </c>
      <c r="AC2" s="164" t="s">
        <v>109</v>
      </c>
      <c r="AD2" s="165" t="s">
        <v>82</v>
      </c>
      <c r="AE2" s="166" t="s">
        <v>109</v>
      </c>
      <c r="AF2" s="167"/>
    </row>
    <row r="3" spans="1:32" s="276" customFormat="1" ht="15">
      <c r="A3" s="272" t="s">
        <v>425</v>
      </c>
      <c r="B3" s="273"/>
      <c r="C3" s="274"/>
      <c r="D3" s="273"/>
      <c r="E3" s="274"/>
      <c r="F3" s="273"/>
      <c r="G3" s="274"/>
      <c r="H3" s="273"/>
      <c r="I3" s="274"/>
      <c r="J3" s="273"/>
      <c r="K3" s="274"/>
      <c r="L3" s="273"/>
      <c r="M3" s="274"/>
      <c r="N3" s="273"/>
      <c r="O3" s="274"/>
      <c r="P3" s="273"/>
      <c r="Q3" s="274"/>
      <c r="R3" s="273"/>
      <c r="S3" s="274"/>
      <c r="T3" s="273"/>
      <c r="U3" s="274"/>
      <c r="V3" s="273"/>
      <c r="W3" s="274"/>
      <c r="X3" s="273"/>
      <c r="Y3" s="274"/>
      <c r="Z3" s="273"/>
      <c r="AA3" s="274"/>
      <c r="AB3" s="273"/>
      <c r="AC3" s="274"/>
      <c r="AD3" s="273"/>
      <c r="AE3" s="275"/>
    </row>
    <row r="4" spans="1:32" s="20" customFormat="1">
      <c r="A4" s="224" t="str">
        <f>Badges!A5</f>
        <v>It's Your World -- Change It!</v>
      </c>
      <c r="B4" s="270"/>
      <c r="C4" s="89"/>
      <c r="D4" s="270"/>
      <c r="E4" s="89"/>
      <c r="F4" s="270"/>
      <c r="G4" s="89"/>
      <c r="H4" s="270"/>
      <c r="I4" s="89"/>
      <c r="J4" s="270"/>
      <c r="K4" s="89"/>
      <c r="L4" s="270"/>
      <c r="M4" s="89"/>
      <c r="N4" s="270"/>
      <c r="O4" s="89"/>
      <c r="P4" s="270"/>
      <c r="Q4" s="89"/>
      <c r="R4" s="270"/>
      <c r="S4" s="89"/>
      <c r="T4" s="270"/>
      <c r="U4" s="89"/>
      <c r="V4" s="270"/>
      <c r="W4" s="89"/>
      <c r="X4" s="270"/>
      <c r="Y4" s="89"/>
      <c r="Z4" s="270"/>
      <c r="AA4" s="89"/>
      <c r="AB4" s="270"/>
      <c r="AC4" s="89"/>
      <c r="AD4" s="270"/>
      <c r="AE4" s="96"/>
    </row>
    <row r="5" spans="1:32">
      <c r="A5" s="77" t="str">
        <f>Badges!B6</f>
        <v>Computer Expert</v>
      </c>
      <c r="B5" s="76" t="str">
        <f>IF(Badges!D28="C","E","")</f>
        <v/>
      </c>
      <c r="C5" s="86"/>
      <c r="D5" s="76" t="str">
        <f>IF(Badges!E28="C","E","")</f>
        <v/>
      </c>
      <c r="E5" s="86"/>
      <c r="F5" s="76" t="str">
        <f>IF(Badges!F28="C","E","")</f>
        <v/>
      </c>
      <c r="G5" s="86"/>
      <c r="H5" s="76" t="str">
        <f>IF(Badges!G28="C","E","")</f>
        <v/>
      </c>
      <c r="I5" s="86"/>
      <c r="J5" s="76" t="str">
        <f>IF(Badges!H28="C","E","")</f>
        <v/>
      </c>
      <c r="K5" s="86"/>
      <c r="L5" s="76" t="str">
        <f>IF(Badges!I28="C","E","")</f>
        <v/>
      </c>
      <c r="M5" s="86"/>
      <c r="N5" s="76" t="str">
        <f>IF(Badges!J28="C","E","")</f>
        <v/>
      </c>
      <c r="O5" s="86"/>
      <c r="P5" s="76" t="str">
        <f>IF(Badges!K28="C","E","")</f>
        <v/>
      </c>
      <c r="Q5" s="86"/>
      <c r="R5" s="76" t="str">
        <f>IF(Badges!L28="C","E","")</f>
        <v/>
      </c>
      <c r="S5" s="86"/>
      <c r="T5" s="76" t="str">
        <f>IF(Badges!M28="C","E","")</f>
        <v/>
      </c>
      <c r="U5" s="86"/>
      <c r="V5" s="76" t="str">
        <f>IF(Badges!N28="C","E","")</f>
        <v/>
      </c>
      <c r="W5" s="86"/>
      <c r="X5" s="76" t="str">
        <f>IF(Badges!O28="C","E","")</f>
        <v/>
      </c>
      <c r="Y5" s="86"/>
      <c r="Z5" s="76" t="str">
        <f>IF(Badges!P28="C","E","")</f>
        <v/>
      </c>
      <c r="AA5" s="86"/>
      <c r="AB5" s="76" t="str">
        <f>IF(Badges!Q28="C","E","")</f>
        <v/>
      </c>
      <c r="AC5" s="86"/>
      <c r="AD5" s="76" t="str">
        <f>IF(Badges!R28="C","E","")</f>
        <v/>
      </c>
      <c r="AE5" s="93"/>
      <c r="AF5" s="20"/>
    </row>
    <row r="6" spans="1:32">
      <c r="A6" s="77" t="str">
        <f>Badges!B29</f>
        <v>My Best Self</v>
      </c>
      <c r="B6" s="76" t="str">
        <f>IF(Badges!D51="C","E","")</f>
        <v/>
      </c>
      <c r="C6" s="86"/>
      <c r="D6" s="76" t="str">
        <f>IF(Badges!E51="C","E","")</f>
        <v/>
      </c>
      <c r="E6" s="86"/>
      <c r="F6" s="76" t="str">
        <f>IF(Badges!F51="C","E","")</f>
        <v/>
      </c>
      <c r="G6" s="86"/>
      <c r="H6" s="76" t="str">
        <f>IF(Badges!G51="C","E","")</f>
        <v/>
      </c>
      <c r="I6" s="86"/>
      <c r="J6" s="76" t="str">
        <f>IF(Badges!H51="C","E","")</f>
        <v/>
      </c>
      <c r="K6" s="86"/>
      <c r="L6" s="76" t="str">
        <f>IF(Badges!I51="C","E","")</f>
        <v/>
      </c>
      <c r="M6" s="86"/>
      <c r="N6" s="76" t="str">
        <f>IF(Badges!J51="C","E","")</f>
        <v/>
      </c>
      <c r="O6" s="86"/>
      <c r="P6" s="76" t="str">
        <f>IF(Badges!K51="C","E","")</f>
        <v/>
      </c>
      <c r="Q6" s="86"/>
      <c r="R6" s="76" t="str">
        <f>IF(Badges!L51="C","E","")</f>
        <v/>
      </c>
      <c r="S6" s="86"/>
      <c r="T6" s="76" t="str">
        <f>IF(Badges!M51="C","E","")</f>
        <v/>
      </c>
      <c r="U6" s="86"/>
      <c r="V6" s="76" t="str">
        <f>IF(Badges!N51="C","E","")</f>
        <v/>
      </c>
      <c r="W6" s="86"/>
      <c r="X6" s="76" t="str">
        <f>IF(Badges!O51="C","E","")</f>
        <v/>
      </c>
      <c r="Y6" s="86"/>
      <c r="Z6" s="76" t="str">
        <f>IF(Badges!P51="C","E","")</f>
        <v/>
      </c>
      <c r="AA6" s="86"/>
      <c r="AB6" s="76" t="str">
        <f>IF(Badges!Q51="C","E","")</f>
        <v/>
      </c>
      <c r="AC6" s="86"/>
      <c r="AD6" s="76" t="str">
        <f>IF(Badges!R51="C","E","")</f>
        <v/>
      </c>
      <c r="AE6" s="93"/>
      <c r="AF6" s="20"/>
    </row>
    <row r="7" spans="1:32">
      <c r="A7" s="77" t="str">
        <f>Badges!B52</f>
        <v>Dancer</v>
      </c>
      <c r="B7" s="76" t="str">
        <f>IF(Badges!D74="C","E","")</f>
        <v/>
      </c>
      <c r="C7" s="86"/>
      <c r="D7" s="76" t="str">
        <f>IF(Badges!E74="C","E","")</f>
        <v/>
      </c>
      <c r="E7" s="86"/>
      <c r="F7" s="76" t="str">
        <f>IF(Badges!F74="C","E","")</f>
        <v/>
      </c>
      <c r="G7" s="86"/>
      <c r="H7" s="76" t="str">
        <f>IF(Badges!G74="C","E","")</f>
        <v/>
      </c>
      <c r="I7" s="86"/>
      <c r="J7" s="76" t="str">
        <f>IF(Badges!H74="C","E","")</f>
        <v/>
      </c>
      <c r="K7" s="86"/>
      <c r="L7" s="76" t="str">
        <f>IF(Badges!I74="C","E","")</f>
        <v/>
      </c>
      <c r="M7" s="86"/>
      <c r="N7" s="76" t="str">
        <f>IF(Badges!J74="C","E","")</f>
        <v/>
      </c>
      <c r="O7" s="86"/>
      <c r="P7" s="76" t="str">
        <f>IF(Badges!K74="C","E","")</f>
        <v/>
      </c>
      <c r="Q7" s="86"/>
      <c r="R7" s="76" t="str">
        <f>IF(Badges!L74="C","E","")</f>
        <v/>
      </c>
      <c r="S7" s="86"/>
      <c r="T7" s="76" t="str">
        <f>IF(Badges!M74="C","E","")</f>
        <v/>
      </c>
      <c r="U7" s="86"/>
      <c r="V7" s="76" t="str">
        <f>IF(Badges!N74="C","E","")</f>
        <v/>
      </c>
      <c r="W7" s="86"/>
      <c r="X7" s="76" t="str">
        <f>IF(Badges!O74="C","E","")</f>
        <v/>
      </c>
      <c r="Y7" s="86"/>
      <c r="Z7" s="76" t="str">
        <f>IF(Badges!P74="C","E","")</f>
        <v/>
      </c>
      <c r="AA7" s="86"/>
      <c r="AB7" s="76" t="str">
        <f>IF(Badges!Q74="C","E","")</f>
        <v/>
      </c>
      <c r="AC7" s="86"/>
      <c r="AD7" s="76" t="str">
        <f>IF(Badges!R74="C","E","")</f>
        <v/>
      </c>
      <c r="AE7" s="93"/>
      <c r="AF7" s="20"/>
    </row>
    <row r="8" spans="1:32">
      <c r="A8" s="77" t="str">
        <f>Badges!B75</f>
        <v>Home Scientist</v>
      </c>
      <c r="B8" s="76" t="str">
        <f>IF(Badges!D97="C","E","")</f>
        <v/>
      </c>
      <c r="C8" s="86"/>
      <c r="D8" s="76" t="str">
        <f>IF(Badges!E97="C","E","")</f>
        <v/>
      </c>
      <c r="E8" s="86"/>
      <c r="F8" s="76" t="str">
        <f>IF(Badges!F97="C","E","")</f>
        <v/>
      </c>
      <c r="G8" s="86"/>
      <c r="H8" s="76" t="str">
        <f>IF(Badges!G97="C","E","")</f>
        <v/>
      </c>
      <c r="I8" s="86"/>
      <c r="J8" s="76" t="str">
        <f>IF(Badges!H97="C","E","")</f>
        <v/>
      </c>
      <c r="K8" s="86"/>
      <c r="L8" s="76" t="str">
        <f>IF(Badges!I97="C","E","")</f>
        <v/>
      </c>
      <c r="M8" s="86"/>
      <c r="N8" s="76" t="str">
        <f>IF(Badges!J97="C","E","")</f>
        <v/>
      </c>
      <c r="O8" s="86"/>
      <c r="P8" s="76" t="str">
        <f>IF(Badges!K97="C","E","")</f>
        <v/>
      </c>
      <c r="Q8" s="86"/>
      <c r="R8" s="76" t="str">
        <f>IF(Badges!L97="C","E","")</f>
        <v/>
      </c>
      <c r="S8" s="86"/>
      <c r="T8" s="76" t="str">
        <f>IF(Badges!M97="C","E","")</f>
        <v/>
      </c>
      <c r="U8" s="86"/>
      <c r="V8" s="76" t="str">
        <f>IF(Badges!N97="C","E","")</f>
        <v/>
      </c>
      <c r="W8" s="86"/>
      <c r="X8" s="76" t="str">
        <f>IF(Badges!O97="C","E","")</f>
        <v/>
      </c>
      <c r="Y8" s="86"/>
      <c r="Z8" s="76" t="str">
        <f>IF(Badges!P97="C","E","")</f>
        <v/>
      </c>
      <c r="AA8" s="86"/>
      <c r="AB8" s="76" t="str">
        <f>IF(Badges!Q97="C","E","")</f>
        <v/>
      </c>
      <c r="AC8" s="86"/>
      <c r="AD8" s="76" t="str">
        <f>IF(Badges!R97="C","E","")</f>
        <v/>
      </c>
      <c r="AE8" s="93"/>
      <c r="AF8" s="20"/>
    </row>
    <row r="9" spans="1:32">
      <c r="A9" s="271" t="str">
        <f>Badges!B98</f>
        <v>My Family Story</v>
      </c>
      <c r="B9" s="78" t="str">
        <f>IF(Badges!D120="C","E","")</f>
        <v/>
      </c>
      <c r="C9" s="86"/>
      <c r="D9" s="78" t="str">
        <f>IF(Badges!E120="C","E","")</f>
        <v/>
      </c>
      <c r="E9" s="86"/>
      <c r="F9" s="78" t="str">
        <f>IF(Badges!F120="C","E","")</f>
        <v/>
      </c>
      <c r="G9" s="86"/>
      <c r="H9" s="78" t="str">
        <f>IF(Badges!G120="C","E","")</f>
        <v/>
      </c>
      <c r="I9" s="86"/>
      <c r="J9" s="78" t="str">
        <f>IF(Badges!H120="C","E","")</f>
        <v/>
      </c>
      <c r="K9" s="86"/>
      <c r="L9" s="78" t="str">
        <f>IF(Badges!I120="C","E","")</f>
        <v/>
      </c>
      <c r="M9" s="86"/>
      <c r="N9" s="78" t="str">
        <f>IF(Badges!J120="C","E","")</f>
        <v/>
      </c>
      <c r="O9" s="86"/>
      <c r="P9" s="78" t="str">
        <f>IF(Badges!K120="C","E","")</f>
        <v/>
      </c>
      <c r="Q9" s="86"/>
      <c r="R9" s="78" t="str">
        <f>IF(Badges!L120="C","E","")</f>
        <v/>
      </c>
      <c r="S9" s="86"/>
      <c r="T9" s="78" t="str">
        <f>IF(Badges!M120="C","E","")</f>
        <v/>
      </c>
      <c r="U9" s="86"/>
      <c r="V9" s="78" t="str">
        <f>IF(Badges!N120="C","E","")</f>
        <v/>
      </c>
      <c r="W9" s="86"/>
      <c r="X9" s="78" t="str">
        <f>IF(Badges!O120="C","E","")</f>
        <v/>
      </c>
      <c r="Y9" s="86"/>
      <c r="Z9" s="78" t="str">
        <f>IF(Badges!P120="C","E","")</f>
        <v/>
      </c>
      <c r="AA9" s="86"/>
      <c r="AB9" s="78" t="str">
        <f>IF(Badges!Q120="C","E","")</f>
        <v/>
      </c>
      <c r="AC9" s="86"/>
      <c r="AD9" s="78" t="str">
        <f>IF(Badges!R120="C","E","")</f>
        <v/>
      </c>
      <c r="AE9" s="93"/>
      <c r="AF9" s="20"/>
    </row>
    <row r="10" spans="1:32" s="20" customFormat="1">
      <c r="A10" s="224" t="str">
        <f>Badges!A121</f>
        <v>It's Your Planet -- Love It!</v>
      </c>
      <c r="B10" s="270"/>
      <c r="C10" s="89"/>
      <c r="D10" s="270"/>
      <c r="E10" s="89"/>
      <c r="F10" s="270"/>
      <c r="G10" s="89"/>
      <c r="H10" s="270"/>
      <c r="I10" s="89"/>
      <c r="J10" s="270"/>
      <c r="K10" s="89"/>
      <c r="L10" s="270"/>
      <c r="M10" s="89"/>
      <c r="N10" s="270"/>
      <c r="O10" s="89"/>
      <c r="P10" s="270"/>
      <c r="Q10" s="89"/>
      <c r="R10" s="270"/>
      <c r="S10" s="89"/>
      <c r="T10" s="270"/>
      <c r="U10" s="89"/>
      <c r="V10" s="270"/>
      <c r="W10" s="89"/>
      <c r="X10" s="270"/>
      <c r="Y10" s="89"/>
      <c r="Z10" s="270"/>
      <c r="AA10" s="89"/>
      <c r="AB10" s="270"/>
      <c r="AC10" s="89"/>
      <c r="AD10" s="270"/>
      <c r="AE10" s="96"/>
    </row>
    <row r="11" spans="1:32">
      <c r="A11" s="77" t="str">
        <f>Badges!B122</f>
        <v>Potter</v>
      </c>
      <c r="B11" s="78" t="str">
        <f>IF(Badges!D144="C","E","")</f>
        <v/>
      </c>
      <c r="C11" s="86"/>
      <c r="D11" s="78" t="str">
        <f>IF(Badges!E144="C","E","")</f>
        <v/>
      </c>
      <c r="E11" s="86"/>
      <c r="F11" s="78" t="str">
        <f>IF(Badges!F144="C","E","")</f>
        <v/>
      </c>
      <c r="G11" s="86"/>
      <c r="H11" s="78" t="str">
        <f>IF(Badges!G144="C","E","")</f>
        <v/>
      </c>
      <c r="I11" s="86"/>
      <c r="J11" s="78" t="str">
        <f>IF(Badges!H144="C","E","")</f>
        <v/>
      </c>
      <c r="K11" s="86"/>
      <c r="L11" s="78" t="str">
        <f>IF(Badges!I144="C","E","")</f>
        <v/>
      </c>
      <c r="M11" s="86"/>
      <c r="N11" s="78" t="str">
        <f>IF(Badges!J144="C","E","")</f>
        <v/>
      </c>
      <c r="O11" s="86"/>
      <c r="P11" s="78" t="str">
        <f>IF(Badges!K144="C","E","")</f>
        <v/>
      </c>
      <c r="Q11" s="86"/>
      <c r="R11" s="78" t="str">
        <f>IF(Badges!L144="C","E","")</f>
        <v/>
      </c>
      <c r="S11" s="86"/>
      <c r="T11" s="78" t="str">
        <f>IF(Badges!M144="C","E","")</f>
        <v/>
      </c>
      <c r="U11" s="86"/>
      <c r="V11" s="78" t="str">
        <f>IF(Badges!N144="C","E","")</f>
        <v/>
      </c>
      <c r="W11" s="86"/>
      <c r="X11" s="78" t="str">
        <f>IF(Badges!O144="C","E","")</f>
        <v/>
      </c>
      <c r="Y11" s="86"/>
      <c r="Z11" s="78" t="str">
        <f>IF(Badges!P144="C","E","")</f>
        <v/>
      </c>
      <c r="AA11" s="86"/>
      <c r="AB11" s="78" t="str">
        <f>IF(Badges!Q144="C","E","")</f>
        <v/>
      </c>
      <c r="AC11" s="86"/>
      <c r="AD11" s="78" t="str">
        <f>IF(Badges!R144="C","E","")</f>
        <v/>
      </c>
      <c r="AE11" s="93"/>
      <c r="AF11" s="20"/>
    </row>
    <row r="12" spans="1:32">
      <c r="A12" s="77" t="str">
        <f>Badges!B145</f>
        <v>Household Elf</v>
      </c>
      <c r="B12" s="78" t="str">
        <f>IF(Badges!D167="C","E","")</f>
        <v/>
      </c>
      <c r="C12" s="86"/>
      <c r="D12" s="78" t="str">
        <f>IF(Badges!E167="C","E","")</f>
        <v/>
      </c>
      <c r="E12" s="86"/>
      <c r="F12" s="78" t="str">
        <f>IF(Badges!F167="C","E","")</f>
        <v/>
      </c>
      <c r="G12" s="86"/>
      <c r="H12" s="78" t="str">
        <f>IF(Badges!G167="C","E","")</f>
        <v/>
      </c>
      <c r="I12" s="86"/>
      <c r="J12" s="78" t="str">
        <f>IF(Badges!H167="C","E","")</f>
        <v/>
      </c>
      <c r="K12" s="86"/>
      <c r="L12" s="78" t="str">
        <f>IF(Badges!I167="C","E","")</f>
        <v/>
      </c>
      <c r="M12" s="86"/>
      <c r="N12" s="78" t="str">
        <f>IF(Badges!J167="C","E","")</f>
        <v/>
      </c>
      <c r="O12" s="86"/>
      <c r="P12" s="78" t="str">
        <f>IF(Badges!K167="C","E","")</f>
        <v/>
      </c>
      <c r="Q12" s="86"/>
      <c r="R12" s="78" t="str">
        <f>IF(Badges!L167="C","E","")</f>
        <v/>
      </c>
      <c r="S12" s="86"/>
      <c r="T12" s="78" t="str">
        <f>IF(Badges!M167="C","E","")</f>
        <v/>
      </c>
      <c r="U12" s="86"/>
      <c r="V12" s="78" t="str">
        <f>IF(Badges!N167="C","E","")</f>
        <v/>
      </c>
      <c r="W12" s="86"/>
      <c r="X12" s="78" t="str">
        <f>IF(Badges!O167="C","E","")</f>
        <v/>
      </c>
      <c r="Y12" s="86"/>
      <c r="Z12" s="78" t="str">
        <f>IF(Badges!P167="C","E","")</f>
        <v/>
      </c>
      <c r="AA12" s="86"/>
      <c r="AB12" s="78" t="str">
        <f>IF(Badges!Q167="C","E","")</f>
        <v/>
      </c>
      <c r="AC12" s="86"/>
      <c r="AD12" s="78" t="str">
        <f>IF(Badges!R167="C","E","")</f>
        <v/>
      </c>
      <c r="AE12" s="93"/>
      <c r="AF12" s="20"/>
    </row>
    <row r="13" spans="1:32">
      <c r="A13" s="77" t="str">
        <f>Badges!B168</f>
        <v>Senses</v>
      </c>
      <c r="B13" s="78" t="str">
        <f>IF(Badges!D190="C","E","")</f>
        <v/>
      </c>
      <c r="C13" s="86"/>
      <c r="D13" s="78" t="str">
        <f>IF(Badges!E190="C","E","")</f>
        <v/>
      </c>
      <c r="E13" s="86"/>
      <c r="F13" s="78" t="str">
        <f>IF(Badges!F190="C","E","")</f>
        <v/>
      </c>
      <c r="G13" s="86"/>
      <c r="H13" s="78" t="str">
        <f>IF(Badges!G190="C","E","")</f>
        <v/>
      </c>
      <c r="I13" s="86"/>
      <c r="J13" s="78" t="str">
        <f>IF(Badges!H190="C","E","")</f>
        <v/>
      </c>
      <c r="K13" s="86"/>
      <c r="L13" s="78" t="str">
        <f>IF(Badges!I190="C","E","")</f>
        <v/>
      </c>
      <c r="M13" s="86"/>
      <c r="N13" s="78" t="str">
        <f>IF(Badges!J190="C","E","")</f>
        <v/>
      </c>
      <c r="O13" s="86"/>
      <c r="P13" s="78" t="str">
        <f>IF(Badges!K190="C","E","")</f>
        <v/>
      </c>
      <c r="Q13" s="86"/>
      <c r="R13" s="78" t="str">
        <f>IF(Badges!L190="C","E","")</f>
        <v/>
      </c>
      <c r="S13" s="86"/>
      <c r="T13" s="78" t="str">
        <f>IF(Badges!M190="C","E","")</f>
        <v/>
      </c>
      <c r="U13" s="86"/>
      <c r="V13" s="78" t="str">
        <f>IF(Badges!N190="C","E","")</f>
        <v/>
      </c>
      <c r="W13" s="86"/>
      <c r="X13" s="78" t="str">
        <f>IF(Badges!O190="C","E","")</f>
        <v/>
      </c>
      <c r="Y13" s="86"/>
      <c r="Z13" s="78" t="str">
        <f>IF(Badges!P190="C","E","")</f>
        <v/>
      </c>
      <c r="AA13" s="86"/>
      <c r="AB13" s="78" t="str">
        <f>IF(Badges!Q190="C","E","")</f>
        <v/>
      </c>
      <c r="AC13" s="86"/>
      <c r="AD13" s="78" t="str">
        <f>IF(Badges!R190="C","E","")</f>
        <v/>
      </c>
      <c r="AE13" s="93"/>
      <c r="AF13" s="20"/>
    </row>
    <row r="14" spans="1:32">
      <c r="A14" s="77" t="str">
        <f>Badges!B191</f>
        <v>Hiker</v>
      </c>
      <c r="B14" s="78" t="str">
        <f>IF(Badges!D213="C","E","")</f>
        <v/>
      </c>
      <c r="C14" s="86"/>
      <c r="D14" s="78" t="str">
        <f>IF(Badges!E213="C","E","")</f>
        <v/>
      </c>
      <c r="E14" s="86"/>
      <c r="F14" s="78" t="str">
        <f>IF(Badges!F213="C","E","")</f>
        <v/>
      </c>
      <c r="G14" s="86"/>
      <c r="H14" s="78" t="str">
        <f>IF(Badges!G213="C","E","")</f>
        <v/>
      </c>
      <c r="I14" s="86"/>
      <c r="J14" s="78" t="str">
        <f>IF(Badges!H213="C","E","")</f>
        <v/>
      </c>
      <c r="K14" s="86"/>
      <c r="L14" s="78" t="str">
        <f>IF(Badges!I213="C","E","")</f>
        <v/>
      </c>
      <c r="M14" s="86"/>
      <c r="N14" s="78" t="str">
        <f>IF(Badges!J213="C","E","")</f>
        <v/>
      </c>
      <c r="O14" s="86"/>
      <c r="P14" s="78" t="str">
        <f>IF(Badges!K213="C","E","")</f>
        <v/>
      </c>
      <c r="Q14" s="86"/>
      <c r="R14" s="78" t="str">
        <f>IF(Badges!L213="C","E","")</f>
        <v/>
      </c>
      <c r="S14" s="86"/>
      <c r="T14" s="78" t="str">
        <f>IF(Badges!M213="C","E","")</f>
        <v/>
      </c>
      <c r="U14" s="86"/>
      <c r="V14" s="78" t="str">
        <f>IF(Badges!N213="C","E","")</f>
        <v/>
      </c>
      <c r="W14" s="86"/>
      <c r="X14" s="78" t="str">
        <f>IF(Badges!O213="C","E","")</f>
        <v/>
      </c>
      <c r="Y14" s="86"/>
      <c r="Z14" s="78" t="str">
        <f>IF(Badges!P213="C","E","")</f>
        <v/>
      </c>
      <c r="AA14" s="86"/>
      <c r="AB14" s="78" t="str">
        <f>IF(Badges!Q213="C","E","")</f>
        <v/>
      </c>
      <c r="AC14" s="86"/>
      <c r="AD14" s="78" t="str">
        <f>IF(Badges!R213="C","E","")</f>
        <v/>
      </c>
      <c r="AE14" s="93"/>
      <c r="AF14" s="20"/>
    </row>
    <row r="15" spans="1:32">
      <c r="A15" s="271" t="str">
        <f>Badges!B214</f>
        <v>My Great Day</v>
      </c>
      <c r="B15" s="78" t="str">
        <f>IF(Badges!D236="C","E","")</f>
        <v/>
      </c>
      <c r="C15" s="86"/>
      <c r="D15" s="78" t="str">
        <f>IF(Badges!E236="C","E","")</f>
        <v/>
      </c>
      <c r="E15" s="86"/>
      <c r="F15" s="78" t="str">
        <f>IF(Badges!F236="C","E","")</f>
        <v/>
      </c>
      <c r="G15" s="86"/>
      <c r="H15" s="78" t="str">
        <f>IF(Badges!G236="C","E","")</f>
        <v/>
      </c>
      <c r="I15" s="86"/>
      <c r="J15" s="78" t="str">
        <f>IF(Badges!H236="C","E","")</f>
        <v/>
      </c>
      <c r="K15" s="86"/>
      <c r="L15" s="78" t="str">
        <f>IF(Badges!I236="C","E","")</f>
        <v/>
      </c>
      <c r="M15" s="86"/>
      <c r="N15" s="78" t="str">
        <f>IF(Badges!J236="C","E","")</f>
        <v/>
      </c>
      <c r="O15" s="86"/>
      <c r="P15" s="78" t="str">
        <f>IF(Badges!K236="C","E","")</f>
        <v/>
      </c>
      <c r="Q15" s="86"/>
      <c r="R15" s="78" t="str">
        <f>IF(Badges!L236="C","E","")</f>
        <v/>
      </c>
      <c r="S15" s="86"/>
      <c r="T15" s="78" t="str">
        <f>IF(Badges!M236="C","E","")</f>
        <v/>
      </c>
      <c r="U15" s="86"/>
      <c r="V15" s="78" t="str">
        <f>IF(Badges!N236="C","E","")</f>
        <v/>
      </c>
      <c r="W15" s="86"/>
      <c r="X15" s="78" t="str">
        <f>IF(Badges!O236="C","E","")</f>
        <v/>
      </c>
      <c r="Y15" s="86"/>
      <c r="Z15" s="78" t="str">
        <f>IF(Badges!P236="C","E","")</f>
        <v/>
      </c>
      <c r="AA15" s="86"/>
      <c r="AB15" s="78" t="str">
        <f>IF(Badges!Q236="C","E","")</f>
        <v/>
      </c>
      <c r="AC15" s="86"/>
      <c r="AD15" s="78" t="str">
        <f>IF(Badges!R236="C","E","")</f>
        <v/>
      </c>
      <c r="AE15" s="93"/>
      <c r="AF15" s="20"/>
    </row>
    <row r="16" spans="1:32" s="20" customFormat="1">
      <c r="A16" s="224" t="str">
        <f>Badges!A237</f>
        <v>It's Your Story -- Tell It!</v>
      </c>
      <c r="B16" s="270"/>
      <c r="C16" s="89"/>
      <c r="D16" s="270"/>
      <c r="E16" s="89"/>
      <c r="F16" s="270"/>
      <c r="G16" s="89"/>
      <c r="H16" s="270"/>
      <c r="I16" s="89"/>
      <c r="J16" s="270"/>
      <c r="K16" s="89"/>
      <c r="L16" s="270"/>
      <c r="M16" s="89"/>
      <c r="N16" s="270"/>
      <c r="O16" s="89"/>
      <c r="P16" s="270"/>
      <c r="Q16" s="89"/>
      <c r="R16" s="270"/>
      <c r="S16" s="89"/>
      <c r="T16" s="270"/>
      <c r="U16" s="89"/>
      <c r="V16" s="270"/>
      <c r="W16" s="89"/>
      <c r="X16" s="270"/>
      <c r="Y16" s="89"/>
      <c r="Z16" s="270"/>
      <c r="AA16" s="89"/>
      <c r="AB16" s="270"/>
      <c r="AC16" s="89"/>
      <c r="AD16" s="270"/>
      <c r="AE16" s="96"/>
    </row>
    <row r="17" spans="1:32">
      <c r="A17" s="77" t="str">
        <f>Badges!B238</f>
        <v>Letterboxer</v>
      </c>
      <c r="B17" s="78" t="str">
        <f>IF(Badges!D260="C","E","")</f>
        <v/>
      </c>
      <c r="C17" s="86"/>
      <c r="D17" s="78" t="str">
        <f>IF(Badges!E260="C","E","")</f>
        <v/>
      </c>
      <c r="E17" s="86"/>
      <c r="F17" s="78" t="str">
        <f>IF(Badges!F260="C","E","")</f>
        <v/>
      </c>
      <c r="G17" s="86"/>
      <c r="H17" s="78" t="str">
        <f>IF(Badges!G260="C","E","")</f>
        <v/>
      </c>
      <c r="I17" s="86"/>
      <c r="J17" s="78" t="str">
        <f>IF(Badges!H260="C","E","")</f>
        <v/>
      </c>
      <c r="K17" s="86"/>
      <c r="L17" s="78" t="str">
        <f>IF(Badges!I260="C","E","")</f>
        <v/>
      </c>
      <c r="M17" s="86"/>
      <c r="N17" s="78" t="str">
        <f>IF(Badges!J260="C","E","")</f>
        <v/>
      </c>
      <c r="O17" s="86"/>
      <c r="P17" s="78" t="str">
        <f>IF(Badges!K260="C","E","")</f>
        <v/>
      </c>
      <c r="Q17" s="86"/>
      <c r="R17" s="78" t="str">
        <f>IF(Badges!L260="C","E","")</f>
        <v/>
      </c>
      <c r="S17" s="86"/>
      <c r="T17" s="78" t="str">
        <f>IF(Badges!M260="C","E","")</f>
        <v/>
      </c>
      <c r="U17" s="86"/>
      <c r="V17" s="78" t="str">
        <f>IF(Badges!N260="C","E","")</f>
        <v/>
      </c>
      <c r="W17" s="86"/>
      <c r="X17" s="78" t="str">
        <f>IF(Badges!O260="C","E","")</f>
        <v/>
      </c>
      <c r="Y17" s="86"/>
      <c r="Z17" s="78" t="str">
        <f>IF(Badges!P260="C","E","")</f>
        <v/>
      </c>
      <c r="AA17" s="86"/>
      <c r="AB17" s="78" t="str">
        <f>IF(Badges!Q260="C","E","")</f>
        <v/>
      </c>
      <c r="AC17" s="86"/>
      <c r="AD17" s="78" t="str">
        <f>IF(Badges!R260="C","E","")</f>
        <v/>
      </c>
      <c r="AE17" s="93"/>
      <c r="AF17" s="20"/>
    </row>
    <row r="18" spans="1:32">
      <c r="A18" s="77" t="str">
        <f>Badges!B261</f>
        <v>Pets</v>
      </c>
      <c r="B18" s="78" t="str">
        <f>IF(Badges!D283="C","E","")</f>
        <v/>
      </c>
      <c r="C18" s="86"/>
      <c r="D18" s="78" t="str">
        <f>IF(Badges!E283="C","E","")</f>
        <v/>
      </c>
      <c r="E18" s="86"/>
      <c r="F18" s="78" t="str">
        <f>IF(Badges!F283="C","E","")</f>
        <v/>
      </c>
      <c r="G18" s="86"/>
      <c r="H18" s="78" t="str">
        <f>IF(Badges!G283="C","E","")</f>
        <v/>
      </c>
      <c r="I18" s="86"/>
      <c r="J18" s="78" t="str">
        <f>IF(Badges!H283="C","E","")</f>
        <v/>
      </c>
      <c r="K18" s="86"/>
      <c r="L18" s="78" t="str">
        <f>IF(Badges!I283="C","E","")</f>
        <v/>
      </c>
      <c r="M18" s="86"/>
      <c r="N18" s="78" t="str">
        <f>IF(Badges!J283="C","E","")</f>
        <v/>
      </c>
      <c r="O18" s="86"/>
      <c r="P18" s="78" t="str">
        <f>IF(Badges!K283="C","E","")</f>
        <v/>
      </c>
      <c r="Q18" s="86"/>
      <c r="R18" s="78" t="str">
        <f>IF(Badges!L283="C","E","")</f>
        <v/>
      </c>
      <c r="S18" s="86"/>
      <c r="T18" s="78" t="str">
        <f>IF(Badges!M283="C","E","")</f>
        <v/>
      </c>
      <c r="U18" s="86"/>
      <c r="V18" s="78" t="str">
        <f>IF(Badges!N283="C","E","")</f>
        <v/>
      </c>
      <c r="W18" s="86"/>
      <c r="X18" s="78" t="str">
        <f>IF(Badges!O283="C","E","")</f>
        <v/>
      </c>
      <c r="Y18" s="86"/>
      <c r="Z18" s="78" t="str">
        <f>IF(Badges!P283="C","E","")</f>
        <v/>
      </c>
      <c r="AA18" s="86"/>
      <c r="AB18" s="78" t="str">
        <f>IF(Badges!Q283="C","E","")</f>
        <v/>
      </c>
      <c r="AC18" s="86"/>
      <c r="AD18" s="78" t="str">
        <f>IF(Badges!R283="C","E","")</f>
        <v/>
      </c>
      <c r="AE18" s="93"/>
      <c r="AF18" s="20"/>
    </row>
    <row r="19" spans="1:32">
      <c r="A19" s="77" t="str">
        <f>Badges!B284</f>
        <v>Making Games</v>
      </c>
      <c r="B19" s="78" t="str">
        <f>IF(Badges!D306="C","E","")</f>
        <v/>
      </c>
      <c r="C19" s="86"/>
      <c r="D19" s="78" t="str">
        <f>IF(Badges!E306="C","E","")</f>
        <v/>
      </c>
      <c r="E19" s="86"/>
      <c r="F19" s="78" t="str">
        <f>IF(Badges!F306="C","E","")</f>
        <v/>
      </c>
      <c r="G19" s="86"/>
      <c r="H19" s="78" t="str">
        <f>IF(Badges!G306="C","E","")</f>
        <v/>
      </c>
      <c r="I19" s="86"/>
      <c r="J19" s="78" t="str">
        <f>IF(Badges!H306="C","E","")</f>
        <v/>
      </c>
      <c r="K19" s="86"/>
      <c r="L19" s="78" t="str">
        <f>IF(Badges!I306="C","E","")</f>
        <v/>
      </c>
      <c r="M19" s="86"/>
      <c r="N19" s="78" t="str">
        <f>IF(Badges!J306="C","E","")</f>
        <v/>
      </c>
      <c r="O19" s="86"/>
      <c r="P19" s="78" t="str">
        <f>IF(Badges!K306="C","E","")</f>
        <v/>
      </c>
      <c r="Q19" s="86"/>
      <c r="R19" s="78" t="str">
        <f>IF(Badges!L306="C","E","")</f>
        <v/>
      </c>
      <c r="S19" s="86"/>
      <c r="T19" s="78" t="str">
        <f>IF(Badges!M306="C","E","")</f>
        <v/>
      </c>
      <c r="U19" s="86"/>
      <c r="V19" s="78" t="str">
        <f>IF(Badges!N306="C","E","")</f>
        <v/>
      </c>
      <c r="W19" s="86"/>
      <c r="X19" s="78" t="str">
        <f>IF(Badges!O306="C","E","")</f>
        <v/>
      </c>
      <c r="Y19" s="86"/>
      <c r="Z19" s="78" t="str">
        <f>IF(Badges!P306="C","E","")</f>
        <v/>
      </c>
      <c r="AA19" s="86"/>
      <c r="AB19" s="78" t="str">
        <f>IF(Badges!Q306="C","E","")</f>
        <v/>
      </c>
      <c r="AC19" s="86"/>
      <c r="AD19" s="78" t="str">
        <f>IF(Badges!R306="C","E","")</f>
        <v/>
      </c>
      <c r="AE19" s="93"/>
      <c r="AF19" s="20"/>
    </row>
    <row r="20" spans="1:32">
      <c r="A20" s="77" t="str">
        <f>Badges!B307</f>
        <v>Inventor</v>
      </c>
      <c r="B20" s="78" t="str">
        <f>IF(Badges!D329="C","E","")</f>
        <v/>
      </c>
      <c r="C20" s="86"/>
      <c r="D20" s="78" t="str">
        <f>IF(Badges!E329="C","E","")</f>
        <v/>
      </c>
      <c r="E20" s="86"/>
      <c r="F20" s="78" t="str">
        <f>IF(Badges!F329="C","E","")</f>
        <v/>
      </c>
      <c r="G20" s="86"/>
      <c r="H20" s="78" t="str">
        <f>IF(Badges!G329="C","E","")</f>
        <v/>
      </c>
      <c r="I20" s="86"/>
      <c r="J20" s="78" t="str">
        <f>IF(Badges!H329="C","E","")</f>
        <v/>
      </c>
      <c r="K20" s="86"/>
      <c r="L20" s="78" t="str">
        <f>IF(Badges!I329="C","E","")</f>
        <v/>
      </c>
      <c r="M20" s="86"/>
      <c r="N20" s="78" t="str">
        <f>IF(Badges!J329="C","E","")</f>
        <v/>
      </c>
      <c r="O20" s="86"/>
      <c r="P20" s="78" t="str">
        <f>IF(Badges!K329="C","E","")</f>
        <v/>
      </c>
      <c r="Q20" s="86"/>
      <c r="R20" s="78" t="str">
        <f>IF(Badges!L329="C","E","")</f>
        <v/>
      </c>
      <c r="S20" s="86"/>
      <c r="T20" s="78" t="str">
        <f>IF(Badges!M329="C","E","")</f>
        <v/>
      </c>
      <c r="U20" s="86"/>
      <c r="V20" s="78" t="str">
        <f>IF(Badges!N329="C","E","")</f>
        <v/>
      </c>
      <c r="W20" s="86"/>
      <c r="X20" s="78" t="str">
        <f>IF(Badges!O329="C","E","")</f>
        <v/>
      </c>
      <c r="Y20" s="86"/>
      <c r="Z20" s="78" t="str">
        <f>IF(Badges!P329="C","E","")</f>
        <v/>
      </c>
      <c r="AA20" s="86"/>
      <c r="AB20" s="78" t="str">
        <f>IF(Badges!Q329="C","E","")</f>
        <v/>
      </c>
      <c r="AC20" s="86"/>
      <c r="AD20" s="78" t="str">
        <f>IF(Badges!R329="C","E","")</f>
        <v/>
      </c>
      <c r="AE20" s="93"/>
      <c r="AF20" s="20"/>
    </row>
    <row r="21" spans="1:32">
      <c r="A21" s="77" t="str">
        <f>Badges!B330</f>
        <v>Making Friends</v>
      </c>
      <c r="B21" s="78" t="str">
        <f>IF(Badges!D352="C","E","")</f>
        <v/>
      </c>
      <c r="C21" s="86"/>
      <c r="D21" s="78" t="str">
        <f>IF(Badges!E352="C","E","")</f>
        <v/>
      </c>
      <c r="E21" s="86"/>
      <c r="F21" s="78" t="str">
        <f>IF(Badges!F352="C","E","")</f>
        <v/>
      </c>
      <c r="G21" s="86"/>
      <c r="H21" s="78" t="str">
        <f>IF(Badges!G352="C","E","")</f>
        <v/>
      </c>
      <c r="I21" s="86"/>
      <c r="J21" s="78" t="str">
        <f>IF(Badges!H352="C","E","")</f>
        <v/>
      </c>
      <c r="K21" s="86"/>
      <c r="L21" s="78" t="str">
        <f>IF(Badges!I352="C","E","")</f>
        <v/>
      </c>
      <c r="M21" s="86"/>
      <c r="N21" s="78" t="str">
        <f>IF(Badges!J352="C","E","")</f>
        <v/>
      </c>
      <c r="O21" s="86"/>
      <c r="P21" s="78" t="str">
        <f>IF(Badges!K352="C","E","")</f>
        <v/>
      </c>
      <c r="Q21" s="86"/>
      <c r="R21" s="78" t="str">
        <f>IF(Badges!L352="C","E","")</f>
        <v/>
      </c>
      <c r="S21" s="86"/>
      <c r="T21" s="78" t="str">
        <f>IF(Badges!M352="C","E","")</f>
        <v/>
      </c>
      <c r="U21" s="86"/>
      <c r="V21" s="78" t="str">
        <f>IF(Badges!N352="C","E","")</f>
        <v/>
      </c>
      <c r="W21" s="86"/>
      <c r="X21" s="78" t="str">
        <f>IF(Badges!O352="C","E","")</f>
        <v/>
      </c>
      <c r="Y21" s="86"/>
      <c r="Z21" s="78" t="str">
        <f>IF(Badges!P352="C","E","")</f>
        <v/>
      </c>
      <c r="AA21" s="86"/>
      <c r="AB21" s="78" t="str">
        <f>IF(Badges!Q352="C","E","")</f>
        <v/>
      </c>
      <c r="AC21" s="86"/>
      <c r="AD21" s="78" t="str">
        <f>IF(Badges!R352="C","E","")</f>
        <v/>
      </c>
      <c r="AE21" s="93"/>
      <c r="AF21" s="20"/>
    </row>
    <row r="22" spans="1:32" s="20" customFormat="1">
      <c r="A22" s="155" t="str">
        <f>Badges!A353</f>
        <v>Legacy</v>
      </c>
      <c r="B22" s="270"/>
      <c r="C22" s="89"/>
      <c r="D22" s="270"/>
      <c r="E22" s="89"/>
      <c r="F22" s="270"/>
      <c r="G22" s="89"/>
      <c r="H22" s="270"/>
      <c r="I22" s="89"/>
      <c r="J22" s="270"/>
      <c r="K22" s="89"/>
      <c r="L22" s="270"/>
      <c r="M22" s="89"/>
      <c r="N22" s="270"/>
      <c r="O22" s="89"/>
      <c r="P22" s="270"/>
      <c r="Q22" s="89"/>
      <c r="R22" s="270"/>
      <c r="S22" s="89"/>
      <c r="T22" s="270"/>
      <c r="U22" s="89"/>
      <c r="V22" s="270"/>
      <c r="W22" s="89"/>
      <c r="X22" s="270"/>
      <c r="Y22" s="89"/>
      <c r="Z22" s="270"/>
      <c r="AA22" s="89"/>
      <c r="AB22" s="270"/>
      <c r="AC22" s="89"/>
      <c r="AD22" s="270"/>
      <c r="AE22" s="96"/>
    </row>
    <row r="23" spans="1:32">
      <c r="A23" s="77" t="str">
        <f>Badges!B354</f>
        <v>Painting</v>
      </c>
      <c r="B23" s="78" t="str">
        <f>IF(Badges!D376="C","E","")</f>
        <v/>
      </c>
      <c r="C23" s="86"/>
      <c r="D23" s="78" t="str">
        <f>IF(Badges!E376="C","E","")</f>
        <v/>
      </c>
      <c r="E23" s="86"/>
      <c r="F23" s="78" t="str">
        <f>IF(Badges!F376="C","E","")</f>
        <v/>
      </c>
      <c r="G23" s="86"/>
      <c r="H23" s="78" t="str">
        <f>IF(Badges!G376="C","E","")</f>
        <v/>
      </c>
      <c r="I23" s="86"/>
      <c r="J23" s="78" t="str">
        <f>IF(Badges!H376="C","E","")</f>
        <v/>
      </c>
      <c r="K23" s="86"/>
      <c r="L23" s="78" t="str">
        <f>IF(Badges!I376="C","E","")</f>
        <v/>
      </c>
      <c r="M23" s="86"/>
      <c r="N23" s="78" t="str">
        <f>IF(Badges!J376="C","E","")</f>
        <v/>
      </c>
      <c r="O23" s="86"/>
      <c r="P23" s="78" t="str">
        <f>IF(Badges!K376="C","E","")</f>
        <v/>
      </c>
      <c r="Q23" s="86"/>
      <c r="R23" s="78" t="str">
        <f>IF(Badges!L376="C","E","")</f>
        <v/>
      </c>
      <c r="S23" s="86"/>
      <c r="T23" s="78" t="str">
        <f>IF(Badges!M376="C","E","")</f>
        <v/>
      </c>
      <c r="U23" s="86"/>
      <c r="V23" s="78" t="str">
        <f>IF(Badges!N376="C","E","")</f>
        <v/>
      </c>
      <c r="W23" s="86"/>
      <c r="X23" s="78" t="str">
        <f>IF(Badges!O376="C","E","")</f>
        <v/>
      </c>
      <c r="Y23" s="86"/>
      <c r="Z23" s="78" t="str">
        <f>IF(Badges!P376="C","E","")</f>
        <v/>
      </c>
      <c r="AA23" s="86"/>
      <c r="AB23" s="78" t="str">
        <f>IF(Badges!Q376="C","E","")</f>
        <v/>
      </c>
      <c r="AC23" s="86"/>
      <c r="AD23" s="78" t="str">
        <f>IF(Badges!R376="C","E","")</f>
        <v/>
      </c>
      <c r="AE23" s="93"/>
      <c r="AF23" s="20"/>
    </row>
    <row r="24" spans="1:32">
      <c r="A24" s="77" t="str">
        <f>Badges!B377</f>
        <v>Fair Play</v>
      </c>
      <c r="B24" s="78" t="str">
        <f>IF(Badges!D399="C","E","")</f>
        <v/>
      </c>
      <c r="C24" s="86"/>
      <c r="D24" s="78" t="str">
        <f>IF(Badges!E399="C","E","")</f>
        <v/>
      </c>
      <c r="E24" s="86"/>
      <c r="F24" s="78" t="str">
        <f>IF(Badges!F399="C","E","")</f>
        <v/>
      </c>
      <c r="G24" s="86"/>
      <c r="H24" s="78" t="str">
        <f>IF(Badges!G399="C","E","")</f>
        <v/>
      </c>
      <c r="I24" s="86"/>
      <c r="J24" s="78" t="str">
        <f>IF(Badges!H399="C","E","")</f>
        <v/>
      </c>
      <c r="K24" s="86"/>
      <c r="L24" s="78" t="str">
        <f>IF(Badges!I399="C","E","")</f>
        <v/>
      </c>
      <c r="M24" s="86"/>
      <c r="N24" s="78" t="str">
        <f>IF(Badges!J399="C","E","")</f>
        <v/>
      </c>
      <c r="O24" s="86"/>
      <c r="P24" s="78" t="str">
        <f>IF(Badges!K399="C","E","")</f>
        <v/>
      </c>
      <c r="Q24" s="86"/>
      <c r="R24" s="78" t="str">
        <f>IF(Badges!L399="C","E","")</f>
        <v/>
      </c>
      <c r="S24" s="86"/>
      <c r="T24" s="78" t="str">
        <f>IF(Badges!M399="C","E","")</f>
        <v/>
      </c>
      <c r="U24" s="86"/>
      <c r="V24" s="78" t="str">
        <f>IF(Badges!N399="C","E","")</f>
        <v/>
      </c>
      <c r="W24" s="86"/>
      <c r="X24" s="78" t="str">
        <f>IF(Badges!O399="C","E","")</f>
        <v/>
      </c>
      <c r="Y24" s="86"/>
      <c r="Z24" s="78" t="str">
        <f>IF(Badges!P399="C","E","")</f>
        <v/>
      </c>
      <c r="AA24" s="86"/>
      <c r="AB24" s="78" t="str">
        <f>IF(Badges!Q399="C","E","")</f>
        <v/>
      </c>
      <c r="AC24" s="86"/>
      <c r="AD24" s="78" t="str">
        <f>IF(Badges!R399="C","E","")</f>
        <v/>
      </c>
      <c r="AE24" s="93"/>
      <c r="AF24" s="20"/>
    </row>
    <row r="25" spans="1:32">
      <c r="A25" s="77" t="str">
        <f>Badges!B400</f>
        <v>Celebrating Community</v>
      </c>
      <c r="B25" s="78" t="str">
        <f>IF(Badges!D422="C","E","")</f>
        <v/>
      </c>
      <c r="C25" s="86"/>
      <c r="D25" s="78" t="str">
        <f>IF(Badges!E422="C","E","")</f>
        <v/>
      </c>
      <c r="E25" s="86"/>
      <c r="F25" s="78" t="str">
        <f>IF(Badges!F422="C","E","")</f>
        <v/>
      </c>
      <c r="G25" s="86"/>
      <c r="H25" s="78" t="str">
        <f>IF(Badges!G422="C","E","")</f>
        <v/>
      </c>
      <c r="I25" s="86"/>
      <c r="J25" s="78" t="str">
        <f>IF(Badges!H422="C","E","")</f>
        <v/>
      </c>
      <c r="K25" s="86"/>
      <c r="L25" s="78" t="str">
        <f>IF(Badges!I422="C","E","")</f>
        <v/>
      </c>
      <c r="M25" s="86"/>
      <c r="N25" s="78" t="str">
        <f>IF(Badges!J422="C","E","")</f>
        <v/>
      </c>
      <c r="O25" s="86"/>
      <c r="P25" s="78" t="str">
        <f>IF(Badges!K422="C","E","")</f>
        <v/>
      </c>
      <c r="Q25" s="86"/>
      <c r="R25" s="78" t="str">
        <f>IF(Badges!L422="C","E","")</f>
        <v/>
      </c>
      <c r="S25" s="86"/>
      <c r="T25" s="78" t="str">
        <f>IF(Badges!M422="C","E","")</f>
        <v/>
      </c>
      <c r="U25" s="86"/>
      <c r="V25" s="78" t="str">
        <f>IF(Badges!N422="C","E","")</f>
        <v/>
      </c>
      <c r="W25" s="86"/>
      <c r="X25" s="78" t="str">
        <f>IF(Badges!O422="C","E","")</f>
        <v/>
      </c>
      <c r="Y25" s="86"/>
      <c r="Z25" s="78" t="str">
        <f>IF(Badges!P422="C","E","")</f>
        <v/>
      </c>
      <c r="AA25" s="86"/>
      <c r="AB25" s="78" t="str">
        <f>IF(Badges!Q422="C","E","")</f>
        <v/>
      </c>
      <c r="AC25" s="86"/>
      <c r="AD25" s="78" t="str">
        <f>IF(Badges!R422="C","E","")</f>
        <v/>
      </c>
      <c r="AE25" s="93"/>
      <c r="AF25" s="20"/>
    </row>
    <row r="26" spans="1:32">
      <c r="A26" s="77" t="str">
        <f>Badges!B423</f>
        <v>Snacks</v>
      </c>
      <c r="B26" s="78" t="str">
        <f>IF(Badges!D445="C","E","")</f>
        <v/>
      </c>
      <c r="C26" s="86"/>
      <c r="D26" s="78" t="str">
        <f>IF(Badges!E445="C","E","")</f>
        <v/>
      </c>
      <c r="E26" s="86"/>
      <c r="F26" s="78" t="str">
        <f>IF(Badges!F445="C","E","")</f>
        <v/>
      </c>
      <c r="G26" s="86"/>
      <c r="H26" s="78" t="str">
        <f>IF(Badges!G445="C","E","")</f>
        <v/>
      </c>
      <c r="I26" s="86"/>
      <c r="J26" s="78" t="str">
        <f>IF(Badges!H445="C","E","")</f>
        <v/>
      </c>
      <c r="K26" s="86"/>
      <c r="L26" s="78" t="str">
        <f>IF(Badges!I445="C","E","")</f>
        <v/>
      </c>
      <c r="M26" s="86"/>
      <c r="N26" s="78" t="str">
        <f>IF(Badges!J445="C","E","")</f>
        <v/>
      </c>
      <c r="O26" s="86"/>
      <c r="P26" s="78" t="str">
        <f>IF(Badges!K445="C","E","")</f>
        <v/>
      </c>
      <c r="Q26" s="86"/>
      <c r="R26" s="78" t="str">
        <f>IF(Badges!L445="C","E","")</f>
        <v/>
      </c>
      <c r="S26" s="86"/>
      <c r="T26" s="78" t="str">
        <f>IF(Badges!M445="C","E","")</f>
        <v/>
      </c>
      <c r="U26" s="86"/>
      <c r="V26" s="78" t="str">
        <f>IF(Badges!N445="C","E","")</f>
        <v/>
      </c>
      <c r="W26" s="86"/>
      <c r="X26" s="78" t="str">
        <f>IF(Badges!O445="C","E","")</f>
        <v/>
      </c>
      <c r="Y26" s="86"/>
      <c r="Z26" s="78" t="str">
        <f>IF(Badges!P445="C","E","")</f>
        <v/>
      </c>
      <c r="AA26" s="86"/>
      <c r="AB26" s="78" t="str">
        <f>IF(Badges!Q445="C","E","")</f>
        <v/>
      </c>
      <c r="AC26" s="86"/>
      <c r="AD26" s="78" t="str">
        <f>IF(Badges!R445="C","E","")</f>
        <v/>
      </c>
      <c r="AE26" s="93"/>
      <c r="AF26" s="20"/>
    </row>
    <row r="27" spans="1:32">
      <c r="A27" s="77" t="str">
        <f>Badges!B446</f>
        <v>Brownie First Aid</v>
      </c>
      <c r="B27" s="78" t="str">
        <f>IF(Badges!D468="C","E","")</f>
        <v/>
      </c>
      <c r="C27" s="86"/>
      <c r="D27" s="78" t="str">
        <f>IF(Badges!E468="C","E","")</f>
        <v/>
      </c>
      <c r="E27" s="86"/>
      <c r="F27" s="78" t="str">
        <f>IF(Badges!F468="C","E","")</f>
        <v/>
      </c>
      <c r="G27" s="86"/>
      <c r="H27" s="78" t="str">
        <f>IF(Badges!G468="C","E","")</f>
        <v/>
      </c>
      <c r="I27" s="86"/>
      <c r="J27" s="78" t="str">
        <f>IF(Badges!H468="C","E","")</f>
        <v/>
      </c>
      <c r="K27" s="86"/>
      <c r="L27" s="78" t="str">
        <f>IF(Badges!I468="C","E","")</f>
        <v/>
      </c>
      <c r="M27" s="86"/>
      <c r="N27" s="78" t="str">
        <f>IF(Badges!J468="C","E","")</f>
        <v/>
      </c>
      <c r="O27" s="86"/>
      <c r="P27" s="78" t="str">
        <f>IF(Badges!K468="C","E","")</f>
        <v/>
      </c>
      <c r="Q27" s="86"/>
      <c r="R27" s="78" t="str">
        <f>IF(Badges!L468="C","E","")</f>
        <v/>
      </c>
      <c r="S27" s="86"/>
      <c r="T27" s="78" t="str">
        <f>IF(Badges!M468="C","E","")</f>
        <v/>
      </c>
      <c r="U27" s="86"/>
      <c r="V27" s="78" t="str">
        <f>IF(Badges!N468="C","E","")</f>
        <v/>
      </c>
      <c r="W27" s="86"/>
      <c r="X27" s="78" t="str">
        <f>IF(Badges!O468="C","E","")</f>
        <v/>
      </c>
      <c r="Y27" s="86"/>
      <c r="Z27" s="78" t="str">
        <f>IF(Badges!P468="C","E","")</f>
        <v/>
      </c>
      <c r="AA27" s="86"/>
      <c r="AB27" s="78" t="str">
        <f>IF(Badges!Q468="C","E","")</f>
        <v/>
      </c>
      <c r="AC27" s="86"/>
      <c r="AD27" s="78" t="str">
        <f>IF(Badges!R468="C","E","")</f>
        <v/>
      </c>
      <c r="AE27" s="93"/>
      <c r="AF27" s="20"/>
    </row>
    <row r="28" spans="1:32">
      <c r="A28" s="77" t="str">
        <f>Badges!B469</f>
        <v>Brownie Girl Scout Way</v>
      </c>
      <c r="B28" s="78" t="str">
        <f>IF(Badges!D491="C","E","")</f>
        <v/>
      </c>
      <c r="C28" s="86"/>
      <c r="D28" s="78" t="str">
        <f>IF(Badges!E491="C","E","")</f>
        <v/>
      </c>
      <c r="E28" s="86"/>
      <c r="F28" s="78" t="str">
        <f>IF(Badges!F491="C","E","")</f>
        <v/>
      </c>
      <c r="G28" s="86"/>
      <c r="H28" s="78" t="str">
        <f>IF(Badges!G491="C","E","")</f>
        <v/>
      </c>
      <c r="I28" s="86"/>
      <c r="J28" s="78" t="str">
        <f>IF(Badges!H491="C","E","")</f>
        <v/>
      </c>
      <c r="K28" s="86"/>
      <c r="L28" s="78" t="str">
        <f>IF(Badges!I491="C","E","")</f>
        <v/>
      </c>
      <c r="M28" s="86"/>
      <c r="N28" s="78" t="str">
        <f>IF(Badges!J491="C","E","")</f>
        <v/>
      </c>
      <c r="O28" s="86"/>
      <c r="P28" s="78" t="str">
        <f>IF(Badges!K491="C","E","")</f>
        <v/>
      </c>
      <c r="Q28" s="86"/>
      <c r="R28" s="78" t="str">
        <f>IF(Badges!L491="C","E","")</f>
        <v/>
      </c>
      <c r="S28" s="86"/>
      <c r="T28" s="78" t="str">
        <f>IF(Badges!M491="C","E","")</f>
        <v/>
      </c>
      <c r="U28" s="86"/>
      <c r="V28" s="78" t="str">
        <f>IF(Badges!N491="C","E","")</f>
        <v/>
      </c>
      <c r="W28" s="86"/>
      <c r="X28" s="78" t="str">
        <f>IF(Badges!O491="C","E","")</f>
        <v/>
      </c>
      <c r="Y28" s="86"/>
      <c r="Z28" s="78" t="str">
        <f>IF(Badges!P491="C","E","")</f>
        <v/>
      </c>
      <c r="AA28" s="86"/>
      <c r="AB28" s="78" t="str">
        <f>IF(Badges!Q491="C","E","")</f>
        <v/>
      </c>
      <c r="AC28" s="86"/>
      <c r="AD28" s="78" t="str">
        <f>IF(Badges!R491="C","E","")</f>
        <v/>
      </c>
      <c r="AE28" s="93"/>
      <c r="AF28" s="20"/>
    </row>
    <row r="29" spans="1:32">
      <c r="A29" s="271" t="str">
        <f>Badges!B492</f>
        <v>Bugs</v>
      </c>
      <c r="B29" s="78" t="str">
        <f>IF(Badges!D514="C","E","")</f>
        <v/>
      </c>
      <c r="C29" s="86"/>
      <c r="D29" s="78" t="str">
        <f>IF(Badges!E514="C","E","")</f>
        <v/>
      </c>
      <c r="E29" s="86"/>
      <c r="F29" s="78" t="str">
        <f>IF(Badges!F514="C","E","")</f>
        <v/>
      </c>
      <c r="G29" s="86"/>
      <c r="H29" s="78" t="str">
        <f>IF(Badges!G514="C","E","")</f>
        <v/>
      </c>
      <c r="I29" s="86"/>
      <c r="J29" s="78" t="str">
        <f>IF(Badges!H514="C","E","")</f>
        <v/>
      </c>
      <c r="K29" s="86"/>
      <c r="L29" s="78" t="str">
        <f>IF(Badges!I514="C","E","")</f>
        <v/>
      </c>
      <c r="M29" s="86"/>
      <c r="N29" s="78" t="str">
        <f>IF(Badges!J514="C","E","")</f>
        <v/>
      </c>
      <c r="O29" s="86"/>
      <c r="P29" s="78" t="str">
        <f>IF(Badges!K514="C","E","")</f>
        <v/>
      </c>
      <c r="Q29" s="86"/>
      <c r="R29" s="78" t="str">
        <f>IF(Badges!L514="C","E","")</f>
        <v/>
      </c>
      <c r="S29" s="86"/>
      <c r="T29" s="78" t="str">
        <f>IF(Badges!M514="C","E","")</f>
        <v/>
      </c>
      <c r="U29" s="86"/>
      <c r="V29" s="78" t="str">
        <f>IF(Badges!N514="C","E","")</f>
        <v/>
      </c>
      <c r="W29" s="86"/>
      <c r="X29" s="78" t="str">
        <f>IF(Badges!O514="C","E","")</f>
        <v/>
      </c>
      <c r="Y29" s="86"/>
      <c r="Z29" s="78" t="str">
        <f>IF(Badges!P514="C","E","")</f>
        <v/>
      </c>
      <c r="AA29" s="86"/>
      <c r="AB29" s="78" t="str">
        <f>IF(Badges!Q514="C","E","")</f>
        <v/>
      </c>
      <c r="AC29" s="86"/>
      <c r="AD29" s="78" t="str">
        <f>IF(Badges!R514="C","E","")</f>
        <v/>
      </c>
      <c r="AE29" s="93"/>
      <c r="AF29" s="20"/>
    </row>
    <row r="30" spans="1:32" s="20" customFormat="1">
      <c r="A30" s="224" t="str">
        <f>Badges!A515</f>
        <v>Financial Literacy</v>
      </c>
      <c r="B30" s="270"/>
      <c r="C30" s="89"/>
      <c r="D30" s="270"/>
      <c r="E30" s="89"/>
      <c r="F30" s="270"/>
      <c r="G30" s="89"/>
      <c r="H30" s="270"/>
      <c r="I30" s="89"/>
      <c r="J30" s="270"/>
      <c r="K30" s="89"/>
      <c r="L30" s="270"/>
      <c r="M30" s="89"/>
      <c r="N30" s="270"/>
      <c r="O30" s="89"/>
      <c r="P30" s="270"/>
      <c r="Q30" s="89"/>
      <c r="R30" s="270"/>
      <c r="S30" s="89"/>
      <c r="T30" s="270"/>
      <c r="U30" s="89"/>
      <c r="V30" s="270"/>
      <c r="W30" s="89"/>
      <c r="X30" s="270"/>
      <c r="Y30" s="89"/>
      <c r="Z30" s="270"/>
      <c r="AA30" s="89"/>
      <c r="AB30" s="270"/>
      <c r="AC30" s="89"/>
      <c r="AD30" s="270"/>
      <c r="AE30" s="96"/>
    </row>
    <row r="31" spans="1:32">
      <c r="A31" s="77" t="str">
        <f>Badges!B516</f>
        <v>Money Manager</v>
      </c>
      <c r="B31" s="78" t="str">
        <f>IF(Badges!D538="C","E","")</f>
        <v/>
      </c>
      <c r="C31" s="86"/>
      <c r="D31" s="78" t="str">
        <f>IF(Badges!E538="C","E","")</f>
        <v/>
      </c>
      <c r="E31" s="86"/>
      <c r="F31" s="78" t="str">
        <f>IF(Badges!F538="C","E","")</f>
        <v/>
      </c>
      <c r="G31" s="86"/>
      <c r="H31" s="78" t="str">
        <f>IF(Badges!G538="C","E","")</f>
        <v/>
      </c>
      <c r="I31" s="86"/>
      <c r="J31" s="78" t="str">
        <f>IF(Badges!H538="C","E","")</f>
        <v/>
      </c>
      <c r="K31" s="86"/>
      <c r="L31" s="78" t="str">
        <f>IF(Badges!I538="C","E","")</f>
        <v/>
      </c>
      <c r="M31" s="86"/>
      <c r="N31" s="78" t="str">
        <f>IF(Badges!J538="C","E","")</f>
        <v/>
      </c>
      <c r="O31" s="86"/>
      <c r="P31" s="78" t="str">
        <f>IF(Badges!K538="C","E","")</f>
        <v/>
      </c>
      <c r="Q31" s="86"/>
      <c r="R31" s="78" t="str">
        <f>IF(Badges!L538="C","E","")</f>
        <v/>
      </c>
      <c r="S31" s="86"/>
      <c r="T31" s="78" t="str">
        <f>IF(Badges!M538="C","E","")</f>
        <v/>
      </c>
      <c r="U31" s="86"/>
      <c r="V31" s="78" t="str">
        <f>IF(Badges!N538="C","E","")</f>
        <v/>
      </c>
      <c r="W31" s="86"/>
      <c r="X31" s="78" t="str">
        <f>IF(Badges!O538="C","E","")</f>
        <v/>
      </c>
      <c r="Y31" s="86"/>
      <c r="Z31" s="78" t="str">
        <f>IF(Badges!P538="C","E","")</f>
        <v/>
      </c>
      <c r="AA31" s="86"/>
      <c r="AB31" s="78" t="str">
        <f>IF(Badges!Q538="C","E","")</f>
        <v/>
      </c>
      <c r="AC31" s="86"/>
      <c r="AD31" s="78" t="str">
        <f>IF(Badges!R538="C","E","")</f>
        <v/>
      </c>
      <c r="AE31" s="93"/>
      <c r="AF31" s="20"/>
    </row>
    <row r="32" spans="1:32">
      <c r="A32" s="271" t="str">
        <f>Badges!B539</f>
        <v>Philanthropist</v>
      </c>
      <c r="B32" s="78" t="str">
        <f>IF(Badges!D561="C","E","")</f>
        <v/>
      </c>
      <c r="C32" s="86"/>
      <c r="D32" s="78" t="str">
        <f>IF(Badges!E561="C","E","")</f>
        <v/>
      </c>
      <c r="E32" s="86"/>
      <c r="F32" s="78" t="str">
        <f>IF(Badges!F561="C","E","")</f>
        <v/>
      </c>
      <c r="G32" s="86"/>
      <c r="H32" s="78" t="str">
        <f>IF(Badges!G561="C","E","")</f>
        <v/>
      </c>
      <c r="I32" s="86"/>
      <c r="J32" s="78" t="str">
        <f>IF(Badges!H561="C","E","")</f>
        <v/>
      </c>
      <c r="K32" s="86"/>
      <c r="L32" s="78" t="str">
        <f>IF(Badges!I561="C","E","")</f>
        <v/>
      </c>
      <c r="M32" s="86"/>
      <c r="N32" s="78" t="str">
        <f>IF(Badges!J561="C","E","")</f>
        <v/>
      </c>
      <c r="O32" s="86"/>
      <c r="P32" s="78" t="str">
        <f>IF(Badges!K561="C","E","")</f>
        <v/>
      </c>
      <c r="Q32" s="86"/>
      <c r="R32" s="78" t="str">
        <f>IF(Badges!L561="C","E","")</f>
        <v/>
      </c>
      <c r="S32" s="86"/>
      <c r="T32" s="78" t="str">
        <f>IF(Badges!M561="C","E","")</f>
        <v/>
      </c>
      <c r="U32" s="86"/>
      <c r="V32" s="78" t="str">
        <f>IF(Badges!N561="C","E","")</f>
        <v/>
      </c>
      <c r="W32" s="86"/>
      <c r="X32" s="78" t="str">
        <f>IF(Badges!O561="C","E","")</f>
        <v/>
      </c>
      <c r="Y32" s="86"/>
      <c r="Z32" s="78" t="str">
        <f>IF(Badges!P561="C","E","")</f>
        <v/>
      </c>
      <c r="AA32" s="86"/>
      <c r="AB32" s="78" t="str">
        <f>IF(Badges!Q561="C","E","")</f>
        <v/>
      </c>
      <c r="AC32" s="86"/>
      <c r="AD32" s="78" t="str">
        <f>IF(Badges!R561="C","E","")</f>
        <v/>
      </c>
      <c r="AE32" s="93"/>
      <c r="AF32" s="20"/>
    </row>
    <row r="33" spans="1:32" s="20" customFormat="1">
      <c r="A33" s="224" t="str">
        <f>Badges!A562</f>
        <v>Cookie Business</v>
      </c>
      <c r="B33" s="270"/>
      <c r="C33" s="89"/>
      <c r="D33" s="270"/>
      <c r="E33" s="89"/>
      <c r="F33" s="270"/>
      <c r="G33" s="89"/>
      <c r="H33" s="270"/>
      <c r="I33" s="89"/>
      <c r="J33" s="270"/>
      <c r="K33" s="89"/>
      <c r="L33" s="270"/>
      <c r="M33" s="89"/>
      <c r="N33" s="270"/>
      <c r="O33" s="89"/>
      <c r="P33" s="270"/>
      <c r="Q33" s="89"/>
      <c r="R33" s="270"/>
      <c r="S33" s="89"/>
      <c r="T33" s="270"/>
      <c r="U33" s="89"/>
      <c r="V33" s="270"/>
      <c r="W33" s="89"/>
      <c r="X33" s="270"/>
      <c r="Y33" s="89"/>
      <c r="Z33" s="270"/>
      <c r="AA33" s="89"/>
      <c r="AB33" s="270"/>
      <c r="AC33" s="89"/>
      <c r="AD33" s="270"/>
      <c r="AE33" s="96"/>
    </row>
    <row r="34" spans="1:32">
      <c r="A34" s="77" t="str">
        <f>Badges!B563</f>
        <v>Meet My Customers</v>
      </c>
      <c r="B34" s="78" t="str">
        <f>IF(Badges!D575="C","E","")</f>
        <v/>
      </c>
      <c r="C34" s="86"/>
      <c r="D34" s="78" t="str">
        <f>IF(Badges!E575="C","E","")</f>
        <v/>
      </c>
      <c r="E34" s="86"/>
      <c r="F34" s="78" t="str">
        <f>IF(Badges!F575="C","E","")</f>
        <v/>
      </c>
      <c r="G34" s="86"/>
      <c r="H34" s="78" t="str">
        <f>IF(Badges!G575="C","E","")</f>
        <v/>
      </c>
      <c r="I34" s="86"/>
      <c r="J34" s="78" t="str">
        <f>IF(Badges!H575="C","E","")</f>
        <v/>
      </c>
      <c r="K34" s="86"/>
      <c r="L34" s="78" t="str">
        <f>IF(Badges!I575="C","E","")</f>
        <v/>
      </c>
      <c r="M34" s="86"/>
      <c r="N34" s="78" t="str">
        <f>IF(Badges!J575="C","E","")</f>
        <v/>
      </c>
      <c r="O34" s="86"/>
      <c r="P34" s="78" t="str">
        <f>IF(Badges!K575="C","E","")</f>
        <v/>
      </c>
      <c r="Q34" s="86"/>
      <c r="R34" s="78" t="str">
        <f>IF(Badges!L575="C","E","")</f>
        <v/>
      </c>
      <c r="S34" s="86"/>
      <c r="T34" s="78" t="str">
        <f>IF(Badges!M575="C","E","")</f>
        <v/>
      </c>
      <c r="U34" s="86"/>
      <c r="V34" s="78" t="str">
        <f>IF(Badges!N575="C","E","")</f>
        <v/>
      </c>
      <c r="W34" s="86"/>
      <c r="X34" s="78" t="str">
        <f>IF(Badges!O575="C","E","")</f>
        <v/>
      </c>
      <c r="Y34" s="86"/>
      <c r="Z34" s="78" t="str">
        <f>IF(Badges!P575="C","E","")</f>
        <v/>
      </c>
      <c r="AA34" s="86"/>
      <c r="AB34" s="78" t="str">
        <f>IF(Badges!Q575="C","E","")</f>
        <v/>
      </c>
      <c r="AC34" s="86"/>
      <c r="AD34" s="78" t="str">
        <f>IF(Badges!R575="C","E","")</f>
        <v/>
      </c>
      <c r="AE34" s="93"/>
      <c r="AF34" s="20"/>
    </row>
    <row r="35" spans="1:32">
      <c r="A35" s="77" t="str">
        <f>Badges!B576</f>
        <v>Give Back</v>
      </c>
      <c r="B35" s="78" t="str">
        <f>IF(Badges!D588="C","E","")</f>
        <v/>
      </c>
      <c r="C35" s="86"/>
      <c r="D35" s="78" t="str">
        <f>IF(Badges!E588="C","E","")</f>
        <v/>
      </c>
      <c r="E35" s="86"/>
      <c r="F35" s="78" t="str">
        <f>IF(Badges!F588="C","E","")</f>
        <v/>
      </c>
      <c r="G35" s="86"/>
      <c r="H35" s="78" t="str">
        <f>IF(Badges!G588="C","E","")</f>
        <v/>
      </c>
      <c r="I35" s="86"/>
      <c r="J35" s="78" t="str">
        <f>IF(Badges!H588="C","E","")</f>
        <v/>
      </c>
      <c r="K35" s="86"/>
      <c r="L35" s="78" t="str">
        <f>IF(Badges!I588="C","E","")</f>
        <v/>
      </c>
      <c r="M35" s="86"/>
      <c r="N35" s="78" t="str">
        <f>IF(Badges!J588="C","E","")</f>
        <v/>
      </c>
      <c r="O35" s="86"/>
      <c r="P35" s="78" t="str">
        <f>IF(Badges!K588="C","E","")</f>
        <v/>
      </c>
      <c r="Q35" s="86"/>
      <c r="R35" s="78" t="str">
        <f>IF(Badges!L588="C","E","")</f>
        <v/>
      </c>
      <c r="S35" s="86"/>
      <c r="T35" s="78" t="str">
        <f>IF(Badges!M588="C","E","")</f>
        <v/>
      </c>
      <c r="U35" s="86"/>
      <c r="V35" s="78" t="str">
        <f>IF(Badges!N588="C","E","")</f>
        <v/>
      </c>
      <c r="W35" s="86"/>
      <c r="X35" s="78" t="str">
        <f>IF(Badges!O588="C","E","")</f>
        <v/>
      </c>
      <c r="Y35" s="86"/>
      <c r="Z35" s="78" t="str">
        <f>IF(Badges!P588="C","E","")</f>
        <v/>
      </c>
      <c r="AA35" s="86"/>
      <c r="AB35" s="78" t="str">
        <f>IF(Badges!Q588="C","E","")</f>
        <v/>
      </c>
      <c r="AC35" s="86"/>
      <c r="AD35" s="78" t="str">
        <f>IF(Badges!R588="C","E","")</f>
        <v/>
      </c>
      <c r="AE35" s="93"/>
      <c r="AF35" s="20"/>
    </row>
    <row r="36" spans="1:32" s="276" customFormat="1" ht="15">
      <c r="A36" s="277" t="s">
        <v>83</v>
      </c>
      <c r="B36" s="273"/>
      <c r="C36" s="274"/>
      <c r="D36" s="273"/>
      <c r="E36" s="274"/>
      <c r="F36" s="273"/>
      <c r="G36" s="274"/>
      <c r="H36" s="273"/>
      <c r="I36" s="274"/>
      <c r="J36" s="273"/>
      <c r="K36" s="274"/>
      <c r="L36" s="273"/>
      <c r="M36" s="274"/>
      <c r="N36" s="273"/>
      <c r="O36" s="274"/>
      <c r="P36" s="273"/>
      <c r="Q36" s="274"/>
      <c r="R36" s="273"/>
      <c r="S36" s="274"/>
      <c r="T36" s="273"/>
      <c r="U36" s="274"/>
      <c r="V36" s="273"/>
      <c r="W36" s="274"/>
      <c r="X36" s="273"/>
      <c r="Y36" s="274"/>
      <c r="Z36" s="273"/>
      <c r="AA36" s="274"/>
      <c r="AB36" s="273"/>
      <c r="AC36" s="274"/>
      <c r="AD36" s="273"/>
      <c r="AE36" s="275"/>
    </row>
    <row r="37" spans="1:32" s="20" customFormat="1">
      <c r="A37" s="156" t="str">
        <f>'Journey Awards'!A6</f>
        <v>Brownie Quest</v>
      </c>
      <c r="B37" s="80"/>
      <c r="C37" s="89"/>
      <c r="D37" s="80"/>
      <c r="E37" s="89"/>
      <c r="F37" s="80"/>
      <c r="G37" s="89"/>
      <c r="H37" s="80"/>
      <c r="I37" s="89"/>
      <c r="J37" s="80"/>
      <c r="K37" s="89"/>
      <c r="L37" s="80"/>
      <c r="M37" s="89"/>
      <c r="N37" s="80"/>
      <c r="O37" s="89"/>
      <c r="P37" s="80"/>
      <c r="Q37" s="89"/>
      <c r="R37" s="80"/>
      <c r="S37" s="89"/>
      <c r="T37" s="80"/>
      <c r="U37" s="89"/>
      <c r="V37" s="80"/>
      <c r="W37" s="89"/>
      <c r="X37" s="80"/>
      <c r="Y37" s="89"/>
      <c r="Z37" s="80"/>
      <c r="AA37" s="89"/>
      <c r="AB37" s="80"/>
      <c r="AC37" s="89"/>
      <c r="AD37" s="80"/>
      <c r="AE37" s="96"/>
    </row>
    <row r="38" spans="1:32">
      <c r="A38" s="81" t="s">
        <v>67</v>
      </c>
      <c r="B38" s="76" t="str">
        <f>IF('Journey Awards'!D11="C","E","")</f>
        <v/>
      </c>
      <c r="C38" s="88"/>
      <c r="D38" s="76" t="str">
        <f>IF('Journey Awards'!E11="C","E","")</f>
        <v/>
      </c>
      <c r="E38" s="88"/>
      <c r="F38" s="76" t="str">
        <f>IF('Journey Awards'!F11="C","E","")</f>
        <v/>
      </c>
      <c r="G38" s="88"/>
      <c r="H38" s="76" t="str">
        <f>IF('Journey Awards'!G11="C","E","")</f>
        <v/>
      </c>
      <c r="I38" s="88"/>
      <c r="J38" s="76" t="str">
        <f>IF('Journey Awards'!H11="C","E","")</f>
        <v/>
      </c>
      <c r="K38" s="88"/>
      <c r="L38" s="76" t="str">
        <f>IF('Journey Awards'!I11="C","E","")</f>
        <v/>
      </c>
      <c r="M38" s="88"/>
      <c r="N38" s="76" t="str">
        <f>IF('Journey Awards'!J11="C","E","")</f>
        <v/>
      </c>
      <c r="O38" s="88"/>
      <c r="P38" s="76" t="str">
        <f>IF('Journey Awards'!K11="C","E","")</f>
        <v/>
      </c>
      <c r="Q38" s="88"/>
      <c r="R38" s="76" t="str">
        <f>IF('Journey Awards'!L11="C","E","")</f>
        <v/>
      </c>
      <c r="S38" s="88"/>
      <c r="T38" s="76" t="str">
        <f>IF('Journey Awards'!M11="C","E","")</f>
        <v/>
      </c>
      <c r="U38" s="88"/>
      <c r="V38" s="76" t="str">
        <f>IF('Journey Awards'!N11="C","E","")</f>
        <v/>
      </c>
      <c r="W38" s="88"/>
      <c r="X38" s="76" t="str">
        <f>IF('Journey Awards'!O11="C","E","")</f>
        <v/>
      </c>
      <c r="Y38" s="88"/>
      <c r="Z38" s="76" t="str">
        <f>IF('Journey Awards'!P11="C","E","")</f>
        <v/>
      </c>
      <c r="AA38" s="88"/>
      <c r="AB38" s="76" t="str">
        <f>IF('Journey Awards'!Q11="C","E","")</f>
        <v/>
      </c>
      <c r="AC38" s="88"/>
      <c r="AD38" s="76" t="str">
        <f>IF('Journey Awards'!R11="C","E","")</f>
        <v/>
      </c>
      <c r="AE38" s="95"/>
      <c r="AF38" s="20"/>
    </row>
    <row r="39" spans="1:32">
      <c r="A39" s="81" t="s">
        <v>68</v>
      </c>
      <c r="B39" s="76" t="str">
        <f>IF('Journey Awards'!D16="C","E","")</f>
        <v/>
      </c>
      <c r="C39" s="88"/>
      <c r="D39" s="76" t="str">
        <f>IF('Journey Awards'!E16="C","E","")</f>
        <v/>
      </c>
      <c r="E39" s="88"/>
      <c r="F39" s="76" t="str">
        <f>IF('Journey Awards'!F16="C","E","")</f>
        <v/>
      </c>
      <c r="G39" s="88"/>
      <c r="H39" s="76" t="str">
        <f>IF('Journey Awards'!G16="C","E","")</f>
        <v/>
      </c>
      <c r="I39" s="88"/>
      <c r="J39" s="76" t="str">
        <f>IF('Journey Awards'!H16="C","E","")</f>
        <v/>
      </c>
      <c r="K39" s="88"/>
      <c r="L39" s="76" t="str">
        <f>IF('Journey Awards'!I16="C","E","")</f>
        <v/>
      </c>
      <c r="M39" s="88"/>
      <c r="N39" s="76" t="str">
        <f>IF('Journey Awards'!J16="C","E","")</f>
        <v/>
      </c>
      <c r="O39" s="88"/>
      <c r="P39" s="76" t="str">
        <f>IF('Journey Awards'!K16="C","E","")</f>
        <v/>
      </c>
      <c r="Q39" s="88"/>
      <c r="R39" s="76" t="str">
        <f>IF('Journey Awards'!L16="C","E","")</f>
        <v/>
      </c>
      <c r="S39" s="88"/>
      <c r="T39" s="76" t="str">
        <f>IF('Journey Awards'!M16="C","E","")</f>
        <v/>
      </c>
      <c r="U39" s="88"/>
      <c r="V39" s="76" t="str">
        <f>IF('Journey Awards'!N16="C","E","")</f>
        <v/>
      </c>
      <c r="W39" s="88"/>
      <c r="X39" s="76" t="str">
        <f>IF('Journey Awards'!O16="C","E","")</f>
        <v/>
      </c>
      <c r="Y39" s="88"/>
      <c r="Z39" s="76" t="str">
        <f>IF('Journey Awards'!P16="C","E","")</f>
        <v/>
      </c>
      <c r="AA39" s="88"/>
      <c r="AB39" s="76" t="str">
        <f>IF('Journey Awards'!Q16="C","E","")</f>
        <v/>
      </c>
      <c r="AC39" s="88"/>
      <c r="AD39" s="76" t="str">
        <f>IF('Journey Awards'!R16="C","E","")</f>
        <v/>
      </c>
      <c r="AE39" s="95"/>
      <c r="AF39" s="20"/>
    </row>
    <row r="40" spans="1:32">
      <c r="A40" s="81" t="s">
        <v>69</v>
      </c>
      <c r="B40" s="76" t="str">
        <f>IF('Journey Awards'!D21="C","E","")</f>
        <v/>
      </c>
      <c r="C40" s="88"/>
      <c r="D40" s="76" t="str">
        <f>IF('Journey Awards'!E21="C","E","")</f>
        <v/>
      </c>
      <c r="E40" s="88"/>
      <c r="F40" s="76" t="str">
        <f>IF('Journey Awards'!F21="C","E","")</f>
        <v/>
      </c>
      <c r="G40" s="88"/>
      <c r="H40" s="76" t="str">
        <f>IF('Journey Awards'!G21="C","E","")</f>
        <v/>
      </c>
      <c r="I40" s="88"/>
      <c r="J40" s="76" t="str">
        <f>IF('Journey Awards'!H21="C","E","")</f>
        <v/>
      </c>
      <c r="K40" s="88"/>
      <c r="L40" s="76" t="str">
        <f>IF('Journey Awards'!I21="C","E","")</f>
        <v/>
      </c>
      <c r="M40" s="88"/>
      <c r="N40" s="76" t="str">
        <f>IF('Journey Awards'!J21="C","E","")</f>
        <v/>
      </c>
      <c r="O40" s="88"/>
      <c r="P40" s="76" t="str">
        <f>IF('Journey Awards'!K21="C","E","")</f>
        <v/>
      </c>
      <c r="Q40" s="88"/>
      <c r="R40" s="76" t="str">
        <f>IF('Journey Awards'!L21="C","E","")</f>
        <v/>
      </c>
      <c r="S40" s="88"/>
      <c r="T40" s="76" t="str">
        <f>IF('Journey Awards'!M21="C","E","")</f>
        <v/>
      </c>
      <c r="U40" s="88"/>
      <c r="V40" s="76" t="str">
        <f>IF('Journey Awards'!N21="C","E","")</f>
        <v/>
      </c>
      <c r="W40" s="88"/>
      <c r="X40" s="76" t="str">
        <f>IF('Journey Awards'!O21="C","E","")</f>
        <v/>
      </c>
      <c r="Y40" s="88"/>
      <c r="Z40" s="76" t="str">
        <f>IF('Journey Awards'!P21="C","E","")</f>
        <v/>
      </c>
      <c r="AA40" s="88"/>
      <c r="AB40" s="76" t="str">
        <f>IF('Journey Awards'!Q21="C","E","")</f>
        <v/>
      </c>
      <c r="AC40" s="88"/>
      <c r="AD40" s="76" t="str">
        <f>IF('Journey Awards'!R21="C","E","")</f>
        <v/>
      </c>
      <c r="AE40" s="95"/>
      <c r="AF40" s="20"/>
    </row>
    <row r="41" spans="1:32">
      <c r="A41" s="81" t="s">
        <v>66</v>
      </c>
      <c r="B41" s="76" t="str">
        <f>IF('Journey Awards'!D24="C","E","")</f>
        <v/>
      </c>
      <c r="C41" s="88"/>
      <c r="D41" s="76" t="str">
        <f>IF('Journey Awards'!E24="C","E","")</f>
        <v/>
      </c>
      <c r="E41" s="88"/>
      <c r="F41" s="76" t="str">
        <f>IF('Journey Awards'!F24="C","E","")</f>
        <v/>
      </c>
      <c r="G41" s="88"/>
      <c r="H41" s="76" t="str">
        <f>IF('Journey Awards'!G24="C","E","")</f>
        <v/>
      </c>
      <c r="I41" s="88"/>
      <c r="J41" s="76" t="str">
        <f>IF('Journey Awards'!H24="C","E","")</f>
        <v/>
      </c>
      <c r="K41" s="88"/>
      <c r="L41" s="76" t="str">
        <f>IF('Journey Awards'!I24="C","E","")</f>
        <v/>
      </c>
      <c r="M41" s="88"/>
      <c r="N41" s="76" t="str">
        <f>IF('Journey Awards'!J24="C","E","")</f>
        <v/>
      </c>
      <c r="O41" s="88"/>
      <c r="P41" s="76" t="str">
        <f>IF('Journey Awards'!K24="C","E","")</f>
        <v/>
      </c>
      <c r="Q41" s="88"/>
      <c r="R41" s="76" t="str">
        <f>IF('Journey Awards'!L24="C","E","")</f>
        <v/>
      </c>
      <c r="S41" s="88"/>
      <c r="T41" s="76" t="str">
        <f>IF('Journey Awards'!M24="C","E","")</f>
        <v/>
      </c>
      <c r="U41" s="88"/>
      <c r="V41" s="76" t="str">
        <f>IF('Journey Awards'!N24="C","E","")</f>
        <v/>
      </c>
      <c r="W41" s="88"/>
      <c r="X41" s="76" t="str">
        <f>IF('Journey Awards'!O24="C","E","")</f>
        <v/>
      </c>
      <c r="Y41" s="88"/>
      <c r="Z41" s="76" t="str">
        <f>IF('Journey Awards'!P24="C","E","")</f>
        <v/>
      </c>
      <c r="AA41" s="88"/>
      <c r="AB41" s="76" t="str">
        <f>IF('Journey Awards'!Q24="C","E","")</f>
        <v/>
      </c>
      <c r="AC41" s="88"/>
      <c r="AD41" s="76" t="str">
        <f>IF('Journey Awards'!R24="C","E","")</f>
        <v/>
      </c>
      <c r="AE41" s="95"/>
      <c r="AF41" s="20"/>
    </row>
    <row r="42" spans="1:32" s="20" customFormat="1">
      <c r="A42" s="157" t="str">
        <f>'Journey Awards'!A27</f>
        <v>WOW! Wonders of Water</v>
      </c>
      <c r="B42" s="79"/>
      <c r="C42" s="87"/>
      <c r="D42" s="79"/>
      <c r="E42" s="87"/>
      <c r="F42" s="79"/>
      <c r="G42" s="87"/>
      <c r="H42" s="79"/>
      <c r="I42" s="87"/>
      <c r="J42" s="79"/>
      <c r="K42" s="87"/>
      <c r="L42" s="79"/>
      <c r="M42" s="87"/>
      <c r="N42" s="79"/>
      <c r="O42" s="87"/>
      <c r="P42" s="79"/>
      <c r="Q42" s="87"/>
      <c r="R42" s="79"/>
      <c r="S42" s="87"/>
      <c r="T42" s="79"/>
      <c r="U42" s="87"/>
      <c r="V42" s="79"/>
      <c r="W42" s="87"/>
      <c r="X42" s="79"/>
      <c r="Y42" s="87"/>
      <c r="Z42" s="79"/>
      <c r="AA42" s="87"/>
      <c r="AB42" s="79"/>
      <c r="AC42" s="87"/>
      <c r="AD42" s="79"/>
      <c r="AE42" s="94"/>
    </row>
    <row r="43" spans="1:32">
      <c r="A43" s="81" t="str">
        <f>'Journey Awards'!B28</f>
        <v>LOVE Water</v>
      </c>
      <c r="B43" s="76" t="str">
        <f>IF('Journey Awards'!D31="C","E","")</f>
        <v/>
      </c>
      <c r="C43" s="88"/>
      <c r="D43" s="76" t="str">
        <f>IF('Journey Awards'!E31="C","E","")</f>
        <v/>
      </c>
      <c r="E43" s="88"/>
      <c r="F43" s="76" t="str">
        <f>IF('Journey Awards'!F31="C","E","")</f>
        <v/>
      </c>
      <c r="G43" s="88"/>
      <c r="H43" s="76" t="str">
        <f>IF('Journey Awards'!G31="C","E","")</f>
        <v/>
      </c>
      <c r="I43" s="88"/>
      <c r="J43" s="76" t="str">
        <f>IF('Journey Awards'!H31="C","E","")</f>
        <v/>
      </c>
      <c r="K43" s="88"/>
      <c r="L43" s="76" t="str">
        <f>IF('Journey Awards'!I31="C","E","")</f>
        <v/>
      </c>
      <c r="M43" s="88"/>
      <c r="N43" s="76" t="str">
        <f>IF('Journey Awards'!J31="C","E","")</f>
        <v/>
      </c>
      <c r="O43" s="88"/>
      <c r="P43" s="76" t="str">
        <f>IF('Journey Awards'!K31="C","E","")</f>
        <v/>
      </c>
      <c r="Q43" s="88"/>
      <c r="R43" s="76" t="str">
        <f>IF('Journey Awards'!L31="C","E","")</f>
        <v/>
      </c>
      <c r="S43" s="88"/>
      <c r="T43" s="76" t="str">
        <f>IF('Journey Awards'!M31="C","E","")</f>
        <v/>
      </c>
      <c r="U43" s="88"/>
      <c r="V43" s="76" t="str">
        <f>IF('Journey Awards'!N31="C","E","")</f>
        <v/>
      </c>
      <c r="W43" s="88"/>
      <c r="X43" s="76" t="str">
        <f>IF('Journey Awards'!O31="C","E","")</f>
        <v/>
      </c>
      <c r="Y43" s="88"/>
      <c r="Z43" s="76" t="str">
        <f>IF('Journey Awards'!P31="C","E","")</f>
        <v/>
      </c>
      <c r="AA43" s="88"/>
      <c r="AB43" s="76" t="str">
        <f>IF('Journey Awards'!Q31="C","E","")</f>
        <v/>
      </c>
      <c r="AC43" s="88"/>
      <c r="AD43" s="76" t="str">
        <f>IF('Journey Awards'!R31="C","E","")</f>
        <v/>
      </c>
      <c r="AE43" s="95"/>
      <c r="AF43" s="20"/>
    </row>
    <row r="44" spans="1:32">
      <c r="A44" s="81" t="str">
        <f>'Journey Awards'!B32</f>
        <v>SAVE Water</v>
      </c>
      <c r="B44" s="76" t="str">
        <f>IF('Journey Awards'!D34="C","E","")</f>
        <v/>
      </c>
      <c r="C44" s="88"/>
      <c r="D44" s="76" t="str">
        <f>IF('Journey Awards'!E34="C","E","")</f>
        <v/>
      </c>
      <c r="E44" s="88"/>
      <c r="F44" s="76" t="str">
        <f>IF('Journey Awards'!F34="C","E","")</f>
        <v/>
      </c>
      <c r="G44" s="88"/>
      <c r="H44" s="76" t="str">
        <f>IF('Journey Awards'!G34="C","E","")</f>
        <v/>
      </c>
      <c r="I44" s="88"/>
      <c r="J44" s="76" t="str">
        <f>IF('Journey Awards'!H34="C","E","")</f>
        <v/>
      </c>
      <c r="K44" s="88"/>
      <c r="L44" s="76" t="str">
        <f>IF('Journey Awards'!I34="C","E","")</f>
        <v/>
      </c>
      <c r="M44" s="88"/>
      <c r="N44" s="76" t="str">
        <f>IF('Journey Awards'!J34="C","E","")</f>
        <v/>
      </c>
      <c r="O44" s="88"/>
      <c r="P44" s="76" t="str">
        <f>IF('Journey Awards'!K34="C","E","")</f>
        <v/>
      </c>
      <c r="Q44" s="88"/>
      <c r="R44" s="76" t="str">
        <f>IF('Journey Awards'!L34="C","E","")</f>
        <v/>
      </c>
      <c r="S44" s="88"/>
      <c r="T44" s="76" t="str">
        <f>IF('Journey Awards'!M34="C","E","")</f>
        <v/>
      </c>
      <c r="U44" s="88"/>
      <c r="V44" s="76" t="str">
        <f>IF('Journey Awards'!N34="C","E","")</f>
        <v/>
      </c>
      <c r="W44" s="88"/>
      <c r="X44" s="76" t="str">
        <f>IF('Journey Awards'!O34="C","E","")</f>
        <v/>
      </c>
      <c r="Y44" s="88"/>
      <c r="Z44" s="76" t="str">
        <f>IF('Journey Awards'!P34="C","E","")</f>
        <v/>
      </c>
      <c r="AA44" s="88"/>
      <c r="AB44" s="76" t="str">
        <f>IF('Journey Awards'!Q34="C","E","")</f>
        <v/>
      </c>
      <c r="AC44" s="88"/>
      <c r="AD44" s="76" t="str">
        <f>IF('Journey Awards'!R34="C","E","")</f>
        <v/>
      </c>
      <c r="AE44" s="95"/>
      <c r="AF44" s="20"/>
    </row>
    <row r="45" spans="1:32">
      <c r="A45" s="81" t="str">
        <f>'Journey Awards'!B35</f>
        <v>SHARE Water</v>
      </c>
      <c r="B45" s="76" t="str">
        <f>IF('Journey Awards'!D37="C","E","")</f>
        <v/>
      </c>
      <c r="C45" s="88"/>
      <c r="D45" s="76" t="str">
        <f>IF('Journey Awards'!E37="C","E","")</f>
        <v/>
      </c>
      <c r="E45" s="88"/>
      <c r="F45" s="76" t="str">
        <f>IF('Journey Awards'!F37="C","E","")</f>
        <v/>
      </c>
      <c r="G45" s="88"/>
      <c r="H45" s="76" t="str">
        <f>IF('Journey Awards'!G37="C","E","")</f>
        <v/>
      </c>
      <c r="I45" s="88"/>
      <c r="J45" s="76" t="str">
        <f>IF('Journey Awards'!H37="C","E","")</f>
        <v/>
      </c>
      <c r="K45" s="88"/>
      <c r="L45" s="76" t="str">
        <f>IF('Journey Awards'!I37="C","E","")</f>
        <v/>
      </c>
      <c r="M45" s="88"/>
      <c r="N45" s="76" t="str">
        <f>IF('Journey Awards'!J37="C","E","")</f>
        <v/>
      </c>
      <c r="O45" s="88"/>
      <c r="P45" s="76" t="str">
        <f>IF('Journey Awards'!K37="C","E","")</f>
        <v/>
      </c>
      <c r="Q45" s="88"/>
      <c r="R45" s="76" t="str">
        <f>IF('Journey Awards'!L37="C","E","")</f>
        <v/>
      </c>
      <c r="S45" s="88"/>
      <c r="T45" s="76" t="str">
        <f>IF('Journey Awards'!M37="C","E","")</f>
        <v/>
      </c>
      <c r="U45" s="88"/>
      <c r="V45" s="76" t="str">
        <f>IF('Journey Awards'!N37="C","E","")</f>
        <v/>
      </c>
      <c r="W45" s="88"/>
      <c r="X45" s="76" t="str">
        <f>IF('Journey Awards'!O37="C","E","")</f>
        <v/>
      </c>
      <c r="Y45" s="88"/>
      <c r="Z45" s="76" t="str">
        <f>IF('Journey Awards'!P37="C","E","")</f>
        <v/>
      </c>
      <c r="AA45" s="88"/>
      <c r="AB45" s="76" t="str">
        <f>IF('Journey Awards'!Q37="C","E","")</f>
        <v/>
      </c>
      <c r="AC45" s="88"/>
      <c r="AD45" s="76" t="str">
        <f>IF('Journey Awards'!R37="C","E","")</f>
        <v/>
      </c>
      <c r="AE45" s="95"/>
      <c r="AF45" s="20"/>
    </row>
    <row r="46" spans="1:32">
      <c r="A46" s="81" t="str">
        <f>'Journey Awards'!B38</f>
        <v>WOW!</v>
      </c>
      <c r="B46" s="76" t="str">
        <f>IF('Journey Awards'!D40="C","E","")</f>
        <v/>
      </c>
      <c r="C46" s="88"/>
      <c r="D46" s="76" t="str">
        <f>IF('Journey Awards'!E40="C","E","")</f>
        <v/>
      </c>
      <c r="E46" s="88"/>
      <c r="F46" s="76" t="str">
        <f>IF('Journey Awards'!F40="C","E","")</f>
        <v/>
      </c>
      <c r="G46" s="88"/>
      <c r="H46" s="76" t="str">
        <f>IF('Journey Awards'!G40="C","E","")</f>
        <v/>
      </c>
      <c r="I46" s="88"/>
      <c r="J46" s="76" t="str">
        <f>IF('Journey Awards'!H40="C","E","")</f>
        <v/>
      </c>
      <c r="K46" s="88"/>
      <c r="L46" s="76" t="str">
        <f>IF('Journey Awards'!I40="C","E","")</f>
        <v/>
      </c>
      <c r="M46" s="88"/>
      <c r="N46" s="76" t="str">
        <f>IF('Journey Awards'!J40="C","E","")</f>
        <v/>
      </c>
      <c r="O46" s="88"/>
      <c r="P46" s="76" t="str">
        <f>IF('Journey Awards'!K40="C","E","")</f>
        <v/>
      </c>
      <c r="Q46" s="88"/>
      <c r="R46" s="76" t="str">
        <f>IF('Journey Awards'!L40="C","E","")</f>
        <v/>
      </c>
      <c r="S46" s="88"/>
      <c r="T46" s="76" t="str">
        <f>IF('Journey Awards'!M40="C","E","")</f>
        <v/>
      </c>
      <c r="U46" s="88"/>
      <c r="V46" s="76" t="str">
        <f>IF('Journey Awards'!N40="C","E","")</f>
        <v/>
      </c>
      <c r="W46" s="88"/>
      <c r="X46" s="76" t="str">
        <f>IF('Journey Awards'!O40="C","E","")</f>
        <v/>
      </c>
      <c r="Y46" s="88"/>
      <c r="Z46" s="76" t="str">
        <f>IF('Journey Awards'!P40="C","E","")</f>
        <v/>
      </c>
      <c r="AA46" s="88"/>
      <c r="AB46" s="76" t="str">
        <f>IF('Journey Awards'!Q40="C","E","")</f>
        <v/>
      </c>
      <c r="AC46" s="88"/>
      <c r="AD46" s="76" t="str">
        <f>IF('Journey Awards'!R40="C","E","")</f>
        <v/>
      </c>
      <c r="AE46" s="95"/>
      <c r="AF46" s="20"/>
    </row>
    <row r="47" spans="1:32" s="20" customFormat="1">
      <c r="A47" s="157" t="str">
        <f>'Journey Awards'!A43</f>
        <v>A World of Girls</v>
      </c>
      <c r="B47" s="79"/>
      <c r="C47" s="87"/>
      <c r="D47" s="79"/>
      <c r="E47" s="87"/>
      <c r="F47" s="79"/>
      <c r="G47" s="87"/>
      <c r="H47" s="79"/>
      <c r="I47" s="87"/>
      <c r="J47" s="79"/>
      <c r="K47" s="87"/>
      <c r="L47" s="79"/>
      <c r="M47" s="87"/>
      <c r="N47" s="79"/>
      <c r="O47" s="87"/>
      <c r="P47" s="79"/>
      <c r="Q47" s="87"/>
      <c r="R47" s="79"/>
      <c r="S47" s="87"/>
      <c r="T47" s="79"/>
      <c r="U47" s="87"/>
      <c r="V47" s="79"/>
      <c r="W47" s="87"/>
      <c r="X47" s="79"/>
      <c r="Y47" s="87"/>
      <c r="Z47" s="79"/>
      <c r="AA47" s="87"/>
      <c r="AB47" s="79"/>
      <c r="AC47" s="87"/>
      <c r="AD47" s="79"/>
      <c r="AE47" s="94"/>
    </row>
    <row r="48" spans="1:32">
      <c r="A48" s="81" t="str">
        <f>'Journey Awards'!B44</f>
        <v>Hear a Story</v>
      </c>
      <c r="B48" s="76" t="str">
        <f>IF('Journey Awards'!D46="C","E","")</f>
        <v/>
      </c>
      <c r="C48" s="88"/>
      <c r="D48" s="76" t="str">
        <f>IF('Journey Awards'!E46="C","E","")</f>
        <v/>
      </c>
      <c r="E48" s="88"/>
      <c r="F48" s="76" t="str">
        <f>IF('Journey Awards'!F46="C","E","")</f>
        <v/>
      </c>
      <c r="G48" s="88"/>
      <c r="H48" s="76" t="str">
        <f>IF('Journey Awards'!G46="C","E","")</f>
        <v/>
      </c>
      <c r="I48" s="88"/>
      <c r="J48" s="76" t="str">
        <f>IF('Journey Awards'!H46="C","E","")</f>
        <v/>
      </c>
      <c r="K48" s="88"/>
      <c r="L48" s="76" t="str">
        <f>IF('Journey Awards'!I46="C","E","")</f>
        <v/>
      </c>
      <c r="M48" s="88"/>
      <c r="N48" s="76" t="str">
        <f>IF('Journey Awards'!J46="C","E","")</f>
        <v/>
      </c>
      <c r="O48" s="88"/>
      <c r="P48" s="76" t="str">
        <f>IF('Journey Awards'!K46="C","E","")</f>
        <v/>
      </c>
      <c r="Q48" s="88"/>
      <c r="R48" s="76" t="str">
        <f>IF('Journey Awards'!L46="C","E","")</f>
        <v/>
      </c>
      <c r="S48" s="88"/>
      <c r="T48" s="76" t="str">
        <f>IF('Journey Awards'!M46="C","E","")</f>
        <v/>
      </c>
      <c r="U48" s="88"/>
      <c r="V48" s="76" t="str">
        <f>IF('Journey Awards'!N46="C","E","")</f>
        <v/>
      </c>
      <c r="W48" s="88"/>
      <c r="X48" s="76" t="str">
        <f>IF('Journey Awards'!O46="C","E","")</f>
        <v/>
      </c>
      <c r="Y48" s="88"/>
      <c r="Z48" s="76" t="str">
        <f>IF('Journey Awards'!P46="C","E","")</f>
        <v/>
      </c>
      <c r="AA48" s="88"/>
      <c r="AB48" s="76" t="str">
        <f>IF('Journey Awards'!Q46="C","E","")</f>
        <v/>
      </c>
      <c r="AC48" s="88"/>
      <c r="AD48" s="76" t="str">
        <f>IF('Journey Awards'!R46="C","E","")</f>
        <v/>
      </c>
      <c r="AE48" s="95"/>
      <c r="AF48" s="20"/>
    </row>
    <row r="49" spans="1:32">
      <c r="A49" s="81" t="str">
        <f>'Journey Awards'!B47</f>
        <v>Change a Story</v>
      </c>
      <c r="B49" s="76" t="str">
        <f>IF('Journey Awards'!D49="C","E","")</f>
        <v/>
      </c>
      <c r="C49" s="88"/>
      <c r="D49" s="76" t="str">
        <f>IF('Journey Awards'!E49="C","E","")</f>
        <v/>
      </c>
      <c r="E49" s="88"/>
      <c r="F49" s="76" t="str">
        <f>IF('Journey Awards'!F49="C","E","")</f>
        <v/>
      </c>
      <c r="G49" s="88"/>
      <c r="H49" s="76" t="str">
        <f>IF('Journey Awards'!G49="C","E","")</f>
        <v/>
      </c>
      <c r="I49" s="88"/>
      <c r="J49" s="76" t="str">
        <f>IF('Journey Awards'!H49="C","E","")</f>
        <v/>
      </c>
      <c r="K49" s="88"/>
      <c r="L49" s="76" t="str">
        <f>IF('Journey Awards'!I49="C","E","")</f>
        <v/>
      </c>
      <c r="M49" s="88"/>
      <c r="N49" s="76" t="str">
        <f>IF('Journey Awards'!J49="C","E","")</f>
        <v/>
      </c>
      <c r="O49" s="88"/>
      <c r="P49" s="76" t="str">
        <f>IF('Journey Awards'!K49="C","E","")</f>
        <v/>
      </c>
      <c r="Q49" s="88"/>
      <c r="R49" s="76" t="str">
        <f>IF('Journey Awards'!L49="C","E","")</f>
        <v/>
      </c>
      <c r="S49" s="88"/>
      <c r="T49" s="76" t="str">
        <f>IF('Journey Awards'!M49="C","E","")</f>
        <v/>
      </c>
      <c r="U49" s="88"/>
      <c r="V49" s="76" t="str">
        <f>IF('Journey Awards'!N49="C","E","")</f>
        <v/>
      </c>
      <c r="W49" s="88"/>
      <c r="X49" s="76" t="str">
        <f>IF('Journey Awards'!O49="C","E","")</f>
        <v/>
      </c>
      <c r="Y49" s="88"/>
      <c r="Z49" s="76" t="str">
        <f>IF('Journey Awards'!P49="C","E","")</f>
        <v/>
      </c>
      <c r="AA49" s="88"/>
      <c r="AB49" s="76" t="str">
        <f>IF('Journey Awards'!Q49="C","E","")</f>
        <v/>
      </c>
      <c r="AC49" s="88"/>
      <c r="AD49" s="76" t="str">
        <f>IF('Journey Awards'!R49="C","E","")</f>
        <v/>
      </c>
      <c r="AE49" s="95"/>
      <c r="AF49" s="20"/>
    </row>
    <row r="50" spans="1:32">
      <c r="A50" s="81" t="str">
        <f>'Journey Awards'!B50</f>
        <v>Tell a Story</v>
      </c>
      <c r="B50" s="76" t="str">
        <f>IF('Journey Awards'!D52="C","E","")</f>
        <v/>
      </c>
      <c r="C50" s="88"/>
      <c r="D50" s="76" t="str">
        <f>IF('Journey Awards'!E52="C","E","")</f>
        <v/>
      </c>
      <c r="E50" s="88"/>
      <c r="F50" s="76" t="str">
        <f>IF('Journey Awards'!F52="C","E","")</f>
        <v/>
      </c>
      <c r="G50" s="88"/>
      <c r="H50" s="76" t="str">
        <f>IF('Journey Awards'!G52="C","E","")</f>
        <v/>
      </c>
      <c r="I50" s="88"/>
      <c r="J50" s="76" t="str">
        <f>IF('Journey Awards'!H52="C","E","")</f>
        <v/>
      </c>
      <c r="K50" s="88"/>
      <c r="L50" s="76" t="str">
        <f>IF('Journey Awards'!I52="C","E","")</f>
        <v/>
      </c>
      <c r="M50" s="88"/>
      <c r="N50" s="76" t="str">
        <f>IF('Journey Awards'!J52="C","E","")</f>
        <v/>
      </c>
      <c r="O50" s="88"/>
      <c r="P50" s="76" t="str">
        <f>IF('Journey Awards'!K52="C","E","")</f>
        <v/>
      </c>
      <c r="Q50" s="88"/>
      <c r="R50" s="76" t="str">
        <f>IF('Journey Awards'!L52="C","E","")</f>
        <v/>
      </c>
      <c r="S50" s="88"/>
      <c r="T50" s="76" t="str">
        <f>IF('Journey Awards'!M52="C","E","")</f>
        <v/>
      </c>
      <c r="U50" s="88"/>
      <c r="V50" s="76" t="str">
        <f>IF('Journey Awards'!N52="C","E","")</f>
        <v/>
      </c>
      <c r="W50" s="88"/>
      <c r="X50" s="76" t="str">
        <f>IF('Journey Awards'!O52="C","E","")</f>
        <v/>
      </c>
      <c r="Y50" s="88"/>
      <c r="Z50" s="76" t="str">
        <f>IF('Journey Awards'!P52="C","E","")</f>
        <v/>
      </c>
      <c r="AA50" s="88"/>
      <c r="AB50" s="76" t="str">
        <f>IF('Journey Awards'!Q52="C","E","")</f>
        <v/>
      </c>
      <c r="AC50" s="88"/>
      <c r="AD50" s="76" t="str">
        <f>IF('Journey Awards'!R52="C","E","")</f>
        <v/>
      </c>
      <c r="AE50" s="95"/>
      <c r="AF50" s="20"/>
    </row>
    <row r="51" spans="1:32">
      <c r="A51" s="81" t="str">
        <f>'Journey Awards'!B53</f>
        <v>Better World for Girls!</v>
      </c>
      <c r="B51" s="144" t="str">
        <f>IF('Journey Awards'!D55="C","E","")</f>
        <v/>
      </c>
      <c r="C51" s="88"/>
      <c r="D51" s="144" t="str">
        <f>IF('Journey Awards'!E55="C","E","")</f>
        <v/>
      </c>
      <c r="E51" s="88"/>
      <c r="F51" s="144" t="str">
        <f>IF('Journey Awards'!F55="C","E","")</f>
        <v/>
      </c>
      <c r="G51" s="88"/>
      <c r="H51" s="144" t="str">
        <f>IF('Journey Awards'!G55="C","E","")</f>
        <v/>
      </c>
      <c r="I51" s="88"/>
      <c r="J51" s="144" t="str">
        <f>IF('Journey Awards'!H55="C","E","")</f>
        <v/>
      </c>
      <c r="K51" s="88"/>
      <c r="L51" s="144" t="str">
        <f>IF('Journey Awards'!I55="C","E","")</f>
        <v/>
      </c>
      <c r="M51" s="88"/>
      <c r="N51" s="144" t="str">
        <f>IF('Journey Awards'!J55="C","E","")</f>
        <v/>
      </c>
      <c r="O51" s="88"/>
      <c r="P51" s="144" t="str">
        <f>IF('Journey Awards'!K55="C","E","")</f>
        <v/>
      </c>
      <c r="Q51" s="88"/>
      <c r="R51" s="144" t="str">
        <f>IF('Journey Awards'!L55="C","E","")</f>
        <v/>
      </c>
      <c r="S51" s="88"/>
      <c r="T51" s="144" t="str">
        <f>IF('Journey Awards'!M55="C","E","")</f>
        <v/>
      </c>
      <c r="U51" s="88"/>
      <c r="V51" s="144" t="str">
        <f>IF('Journey Awards'!N55="C","E","")</f>
        <v/>
      </c>
      <c r="W51" s="88"/>
      <c r="X51" s="144" t="str">
        <f>IF('Journey Awards'!O55="C","E","")</f>
        <v/>
      </c>
      <c r="Y51" s="88"/>
      <c r="Z51" s="144" t="str">
        <f>IF('Journey Awards'!P55="C","E","")</f>
        <v/>
      </c>
      <c r="AA51" s="88"/>
      <c r="AB51" s="144" t="str">
        <f>IF('Journey Awards'!Q55="C","E","")</f>
        <v/>
      </c>
      <c r="AC51" s="88"/>
      <c r="AD51" s="144" t="str">
        <f>IF('Journey Awards'!R55="C","E","")</f>
        <v/>
      </c>
      <c r="AE51" s="95"/>
      <c r="AF51" s="20"/>
    </row>
    <row r="52" spans="1:32" s="20" customFormat="1" ht="15">
      <c r="A52" s="278" t="str">
        <f>'Council Own'!A5:R5</f>
        <v>Our Council's Own</v>
      </c>
      <c r="B52" s="79"/>
      <c r="C52" s="87"/>
      <c r="D52" s="79"/>
      <c r="E52" s="87"/>
      <c r="F52" s="79"/>
      <c r="G52" s="87"/>
      <c r="H52" s="79"/>
      <c r="I52" s="87"/>
      <c r="J52" s="79"/>
      <c r="K52" s="87"/>
      <c r="L52" s="79"/>
      <c r="M52" s="87"/>
      <c r="N52" s="79"/>
      <c r="O52" s="87"/>
      <c r="P52" s="79"/>
      <c r="Q52" s="87"/>
      <c r="R52" s="79"/>
      <c r="S52" s="87"/>
      <c r="T52" s="79"/>
      <c r="U52" s="87"/>
      <c r="V52" s="79"/>
      <c r="W52" s="87"/>
      <c r="X52" s="79"/>
      <c r="Y52" s="87"/>
      <c r="Z52" s="79"/>
      <c r="AA52" s="87"/>
      <c r="AB52" s="79"/>
      <c r="AC52" s="87"/>
      <c r="AD52" s="79"/>
      <c r="AE52" s="94"/>
    </row>
    <row r="53" spans="1:32">
      <c r="A53" s="77" t="str">
        <f>'Council Own'!B6</f>
        <v>&lt;&lt;List Badge Here&gt;&gt;</v>
      </c>
      <c r="B53" s="76" t="str">
        <f>IF('Council Own'!D28="C","E","")</f>
        <v/>
      </c>
      <c r="C53" s="88"/>
      <c r="D53" s="76" t="str">
        <f>IF('Council Own'!E28="C","E","")</f>
        <v/>
      </c>
      <c r="E53" s="88"/>
      <c r="F53" s="76" t="str">
        <f>IF('Council Own'!F28="C","E","")</f>
        <v/>
      </c>
      <c r="G53" s="88"/>
      <c r="H53" s="76" t="str">
        <f>IF('Council Own'!G28="C","E","")</f>
        <v/>
      </c>
      <c r="I53" s="88"/>
      <c r="J53" s="76" t="str">
        <f>IF('Council Own'!H28="C","E","")</f>
        <v/>
      </c>
      <c r="K53" s="88"/>
      <c r="L53" s="76" t="str">
        <f>IF('Council Own'!I28="C","E","")</f>
        <v/>
      </c>
      <c r="M53" s="88"/>
      <c r="N53" s="76" t="str">
        <f>IF('Council Own'!J28="C","E","")</f>
        <v/>
      </c>
      <c r="O53" s="88"/>
      <c r="P53" s="76" t="str">
        <f>IF('Council Own'!K28="C","E","")</f>
        <v/>
      </c>
      <c r="Q53" s="88"/>
      <c r="R53" s="76" t="str">
        <f>IF('Council Own'!L28="C","E","")</f>
        <v/>
      </c>
      <c r="S53" s="88"/>
      <c r="T53" s="76" t="str">
        <f>IF('Council Own'!M28="C","E","")</f>
        <v/>
      </c>
      <c r="U53" s="88"/>
      <c r="V53" s="76" t="str">
        <f>IF('Council Own'!N28="C","E","")</f>
        <v/>
      </c>
      <c r="W53" s="88"/>
      <c r="X53" s="76" t="str">
        <f>IF('Council Own'!O28="C","E","")</f>
        <v/>
      </c>
      <c r="Y53" s="88"/>
      <c r="Z53" s="76" t="str">
        <f>IF('Council Own'!P28="C","E","")</f>
        <v/>
      </c>
      <c r="AA53" s="88"/>
      <c r="AB53" s="76" t="str">
        <f>IF('Council Own'!Q28="C","E","")</f>
        <v/>
      </c>
      <c r="AC53" s="88"/>
      <c r="AD53" s="76" t="str">
        <f>IF('Council Own'!R28="C","E","")</f>
        <v/>
      </c>
      <c r="AE53" s="95"/>
      <c r="AF53" s="20"/>
    </row>
    <row r="54" spans="1:32">
      <c r="A54" s="77" t="str">
        <f>'Council Own'!B30</f>
        <v>&lt;&lt;List Badge Here&gt;&gt;</v>
      </c>
      <c r="B54" s="76" t="str">
        <f>IF('Council Own'!D52="C","E","")</f>
        <v/>
      </c>
      <c r="C54" s="88"/>
      <c r="D54" s="76" t="str">
        <f>IF('Council Own'!E52="C","E","")</f>
        <v/>
      </c>
      <c r="E54" s="88"/>
      <c r="F54" s="76" t="str">
        <f>IF('Council Own'!F52="C","E","")</f>
        <v/>
      </c>
      <c r="G54" s="88"/>
      <c r="H54" s="76" t="str">
        <f>IF('Council Own'!G52="C","E","")</f>
        <v/>
      </c>
      <c r="I54" s="88"/>
      <c r="J54" s="76" t="str">
        <f>IF('Council Own'!H52="C","E","")</f>
        <v/>
      </c>
      <c r="K54" s="88"/>
      <c r="L54" s="76" t="str">
        <f>IF('Council Own'!I52="C","E","")</f>
        <v/>
      </c>
      <c r="M54" s="88"/>
      <c r="N54" s="76" t="str">
        <f>IF('Council Own'!J52="C","E","")</f>
        <v/>
      </c>
      <c r="O54" s="88"/>
      <c r="P54" s="76" t="str">
        <f>IF('Council Own'!K52="C","E","")</f>
        <v/>
      </c>
      <c r="Q54" s="88"/>
      <c r="R54" s="76" t="str">
        <f>IF('Council Own'!L52="C","E","")</f>
        <v/>
      </c>
      <c r="S54" s="88"/>
      <c r="T54" s="76" t="str">
        <f>IF('Council Own'!M52="C","E","")</f>
        <v/>
      </c>
      <c r="U54" s="88"/>
      <c r="V54" s="76" t="str">
        <f>IF('Council Own'!N52="C","E","")</f>
        <v/>
      </c>
      <c r="W54" s="88"/>
      <c r="X54" s="76" t="str">
        <f>IF('Council Own'!O52="C","E","")</f>
        <v/>
      </c>
      <c r="Y54" s="88"/>
      <c r="Z54" s="76" t="str">
        <f>IF('Council Own'!P52="C","E","")</f>
        <v/>
      </c>
      <c r="AA54" s="88"/>
      <c r="AB54" s="76" t="str">
        <f>IF('Council Own'!Q52="C","E","")</f>
        <v/>
      </c>
      <c r="AC54" s="88"/>
      <c r="AD54" s="76" t="str">
        <f>IF('Council Own'!R52="C","E","")</f>
        <v/>
      </c>
      <c r="AE54" s="95"/>
      <c r="AF54" s="20"/>
    </row>
    <row r="55" spans="1:32">
      <c r="A55" s="77" t="str">
        <f>'Council Own'!B54</f>
        <v>&lt;&lt;List Badge Here&gt;&gt;</v>
      </c>
      <c r="B55" s="76" t="str">
        <f>IF('Council Own'!D76="C","E","")</f>
        <v/>
      </c>
      <c r="C55" s="88"/>
      <c r="D55" s="76" t="str">
        <f>IF('Council Own'!E76="C","E","")</f>
        <v/>
      </c>
      <c r="E55" s="88"/>
      <c r="F55" s="76" t="str">
        <f>IF('Council Own'!F76="C","E","")</f>
        <v/>
      </c>
      <c r="G55" s="88"/>
      <c r="H55" s="76" t="str">
        <f>IF('Council Own'!G76="C","E","")</f>
        <v/>
      </c>
      <c r="I55" s="88"/>
      <c r="J55" s="76" t="str">
        <f>IF('Council Own'!H76="C","E","")</f>
        <v/>
      </c>
      <c r="K55" s="88"/>
      <c r="L55" s="76" t="str">
        <f>IF('Council Own'!I76="C","E","")</f>
        <v/>
      </c>
      <c r="M55" s="88"/>
      <c r="N55" s="76" t="str">
        <f>IF('Council Own'!J76="C","E","")</f>
        <v/>
      </c>
      <c r="O55" s="88"/>
      <c r="P55" s="76" t="str">
        <f>IF('Council Own'!K76="C","E","")</f>
        <v/>
      </c>
      <c r="Q55" s="88"/>
      <c r="R55" s="76" t="str">
        <f>IF('Council Own'!L76="C","E","")</f>
        <v/>
      </c>
      <c r="S55" s="88"/>
      <c r="T55" s="76" t="str">
        <f>IF('Council Own'!M76="C","E","")</f>
        <v/>
      </c>
      <c r="U55" s="88"/>
      <c r="V55" s="76" t="str">
        <f>IF('Council Own'!N76="C","E","")</f>
        <v/>
      </c>
      <c r="W55" s="88"/>
      <c r="X55" s="76" t="str">
        <f>IF('Council Own'!O76="C","E","")</f>
        <v/>
      </c>
      <c r="Y55" s="88"/>
      <c r="Z55" s="76" t="str">
        <f>IF('Council Own'!P76="C","E","")</f>
        <v/>
      </c>
      <c r="AA55" s="88"/>
      <c r="AB55" s="76" t="str">
        <f>IF('Council Own'!Q76="C","E","")</f>
        <v/>
      </c>
      <c r="AC55" s="88"/>
      <c r="AD55" s="76" t="str">
        <f>IF('Council Own'!R76="C","E","")</f>
        <v/>
      </c>
      <c r="AE55" s="95"/>
      <c r="AF55" s="20"/>
    </row>
    <row r="56" spans="1:32">
      <c r="A56" s="77" t="str">
        <f>'Council Own'!B78</f>
        <v>&lt;&lt;List Badge Here&gt;&gt;</v>
      </c>
      <c r="B56" s="76" t="str">
        <f>IF('Council Own'!D100="C","E","")</f>
        <v/>
      </c>
      <c r="C56" s="88"/>
      <c r="D56" s="76" t="str">
        <f>IF('Council Own'!E100="C","E","")</f>
        <v/>
      </c>
      <c r="E56" s="88"/>
      <c r="F56" s="76" t="str">
        <f>IF('Council Own'!F100="C","E","")</f>
        <v/>
      </c>
      <c r="G56" s="88"/>
      <c r="H56" s="76" t="str">
        <f>IF('Council Own'!G100="C","E","")</f>
        <v/>
      </c>
      <c r="I56" s="88"/>
      <c r="J56" s="76" t="str">
        <f>IF('Council Own'!H100="C","E","")</f>
        <v/>
      </c>
      <c r="K56" s="88"/>
      <c r="L56" s="76" t="str">
        <f>IF('Council Own'!I100="C","E","")</f>
        <v/>
      </c>
      <c r="M56" s="88"/>
      <c r="N56" s="76" t="str">
        <f>IF('Council Own'!J100="C","E","")</f>
        <v/>
      </c>
      <c r="O56" s="88"/>
      <c r="P56" s="76" t="str">
        <f>IF('Council Own'!K100="C","E","")</f>
        <v/>
      </c>
      <c r="Q56" s="88"/>
      <c r="R56" s="76" t="str">
        <f>IF('Council Own'!L100="C","E","")</f>
        <v/>
      </c>
      <c r="S56" s="88"/>
      <c r="T56" s="76" t="str">
        <f>IF('Council Own'!M100="C","E","")</f>
        <v/>
      </c>
      <c r="U56" s="88"/>
      <c r="V56" s="76" t="str">
        <f>IF('Council Own'!N100="C","E","")</f>
        <v/>
      </c>
      <c r="W56" s="88"/>
      <c r="X56" s="76" t="str">
        <f>IF('Council Own'!O100="C","E","")</f>
        <v/>
      </c>
      <c r="Y56" s="88"/>
      <c r="Z56" s="76" t="str">
        <f>IF('Council Own'!P100="C","E","")</f>
        <v/>
      </c>
      <c r="AA56" s="88"/>
      <c r="AB56" s="76" t="str">
        <f>IF('Council Own'!Q100="C","E","")</f>
        <v/>
      </c>
      <c r="AC56" s="88"/>
      <c r="AD56" s="76" t="str">
        <f>IF('Council Own'!R100="C","E","")</f>
        <v/>
      </c>
      <c r="AE56" s="95"/>
      <c r="AF56" s="20"/>
    </row>
    <row r="57" spans="1:32">
      <c r="A57" s="77" t="str">
        <f>'Council Own'!B102</f>
        <v>&lt;&lt;List Badge Here&gt;&gt;</v>
      </c>
      <c r="B57" s="78" t="str">
        <f>IF('Council Own'!D124="C","E","")</f>
        <v/>
      </c>
      <c r="C57" s="86"/>
      <c r="D57" s="78" t="str">
        <f>IF('Council Own'!E124="C","E","")</f>
        <v/>
      </c>
      <c r="E57" s="86"/>
      <c r="F57" s="78" t="str">
        <f>IF('Council Own'!F124="C","E","")</f>
        <v/>
      </c>
      <c r="G57" s="86"/>
      <c r="H57" s="78" t="str">
        <f>IF('Council Own'!G124="C","E","")</f>
        <v/>
      </c>
      <c r="I57" s="86"/>
      <c r="J57" s="78" t="str">
        <f>IF('Council Own'!H124="C","E","")</f>
        <v/>
      </c>
      <c r="K57" s="86"/>
      <c r="L57" s="78" t="str">
        <f>IF('Council Own'!I124="C","E","")</f>
        <v/>
      </c>
      <c r="M57" s="86"/>
      <c r="N57" s="78" t="str">
        <f>IF('Council Own'!J124="C","E","")</f>
        <v/>
      </c>
      <c r="O57" s="86"/>
      <c r="P57" s="78" t="str">
        <f>IF('Council Own'!K124="C","E","")</f>
        <v/>
      </c>
      <c r="Q57" s="86"/>
      <c r="R57" s="78" t="str">
        <f>IF('Council Own'!L124="C","E","")</f>
        <v/>
      </c>
      <c r="S57" s="86"/>
      <c r="T57" s="78" t="str">
        <f>IF('Council Own'!M124="C","E","")</f>
        <v/>
      </c>
      <c r="U57" s="86"/>
      <c r="V57" s="78" t="str">
        <f>IF('Council Own'!N124="C","E","")</f>
        <v/>
      </c>
      <c r="W57" s="86"/>
      <c r="X57" s="78" t="str">
        <f>IF('Council Own'!O124="C","E","")</f>
        <v/>
      </c>
      <c r="Y57" s="86"/>
      <c r="Z57" s="78" t="str">
        <f>IF('Council Own'!P124="C","E","")</f>
        <v/>
      </c>
      <c r="AA57" s="86"/>
      <c r="AB57" s="78" t="str">
        <f>IF('Council Own'!Q124="C","E","")</f>
        <v/>
      </c>
      <c r="AC57" s="86"/>
      <c r="AD57" s="78" t="str">
        <f>IF('Council Own'!R124="C","E","")</f>
        <v/>
      </c>
      <c r="AE57" s="93"/>
      <c r="AF57" s="20"/>
    </row>
    <row r="58" spans="1:32" ht="15">
      <c r="A58" s="321" t="s">
        <v>424</v>
      </c>
      <c r="B58" s="144" t="str">
        <f>IF(Bridging!D18="C","E","")</f>
        <v/>
      </c>
      <c r="C58" s="88"/>
      <c r="D58" s="144" t="str">
        <f>IF(Bridging!E18="C","E","")</f>
        <v/>
      </c>
      <c r="E58" s="88"/>
      <c r="F58" s="144" t="str">
        <f>IF(Bridging!F18="C","E","")</f>
        <v/>
      </c>
      <c r="G58" s="88"/>
      <c r="H58" s="144" t="str">
        <f>IF(Bridging!G18="C","E","")</f>
        <v/>
      </c>
      <c r="I58" s="88"/>
      <c r="J58" s="144" t="str">
        <f>IF(Bridging!H18="C","E","")</f>
        <v/>
      </c>
      <c r="K58" s="88"/>
      <c r="L58" s="144" t="str">
        <f>IF(Bridging!I18="C","E","")</f>
        <v/>
      </c>
      <c r="M58" s="88"/>
      <c r="N58" s="144" t="str">
        <f>IF(Bridging!J18="C","E","")</f>
        <v/>
      </c>
      <c r="O58" s="88"/>
      <c r="P58" s="144" t="str">
        <f>IF(Bridging!K18="C","E","")</f>
        <v/>
      </c>
      <c r="Q58" s="88"/>
      <c r="R58" s="144" t="str">
        <f>IF(Bridging!L18="C","E","")</f>
        <v/>
      </c>
      <c r="S58" s="88"/>
      <c r="T58" s="144" t="str">
        <f>IF(Bridging!M18="C","E","")</f>
        <v/>
      </c>
      <c r="U58" s="88"/>
      <c r="V58" s="144" t="str">
        <f>IF(Bridging!N18="C","E","")</f>
        <v/>
      </c>
      <c r="W58" s="88"/>
      <c r="X58" s="144" t="str">
        <f>IF(Bridging!O18="C","E","")</f>
        <v/>
      </c>
      <c r="Y58" s="88"/>
      <c r="Z58" s="144" t="str">
        <f>IF(Bridging!P18="C","E","")</f>
        <v/>
      </c>
      <c r="AA58" s="88"/>
      <c r="AB58" s="144" t="str">
        <f>IF(Bridging!Q18="C","E","")</f>
        <v/>
      </c>
      <c r="AC58" s="88"/>
      <c r="AD58" s="144" t="str">
        <f>IF(Bridging!R18="C","E","")</f>
        <v/>
      </c>
      <c r="AE58" s="93"/>
      <c r="AF58" s="20"/>
    </row>
    <row r="59" spans="1:32" s="276" customFormat="1" ht="15">
      <c r="A59" s="278" t="s">
        <v>107</v>
      </c>
      <c r="B59" s="279"/>
      <c r="C59" s="280"/>
      <c r="D59" s="279"/>
      <c r="E59" s="280"/>
      <c r="F59" s="279"/>
      <c r="G59" s="280"/>
      <c r="H59" s="279"/>
      <c r="I59" s="280"/>
      <c r="J59" s="279"/>
      <c r="K59" s="280"/>
      <c r="L59" s="279"/>
      <c r="M59" s="280"/>
      <c r="N59" s="279"/>
      <c r="O59" s="280"/>
      <c r="P59" s="279"/>
      <c r="Q59" s="280"/>
      <c r="R59" s="279"/>
      <c r="S59" s="280"/>
      <c r="T59" s="279"/>
      <c r="U59" s="280"/>
      <c r="V59" s="279"/>
      <c r="W59" s="280"/>
      <c r="X59" s="279"/>
      <c r="Y59" s="280"/>
      <c r="Z59" s="279"/>
      <c r="AA59" s="280"/>
      <c r="AB59" s="279"/>
      <c r="AC59" s="280"/>
      <c r="AD59" s="279"/>
      <c r="AE59" s="281"/>
    </row>
    <row r="60" spans="1:32">
      <c r="A60" s="267" t="str">
        <f>'Age-Level'!C6</f>
        <v>Cookie Rally (Year 1)</v>
      </c>
      <c r="B60" s="76" t="str">
        <f>IF('Age-Level'!D6="C","E","")</f>
        <v/>
      </c>
      <c r="C60" s="88"/>
      <c r="D60" s="76" t="str">
        <f>IF('Age-Level'!E6="C","E","")</f>
        <v/>
      </c>
      <c r="E60" s="88"/>
      <c r="F60" s="76" t="str">
        <f>IF('Age-Level'!F6="C","E","")</f>
        <v/>
      </c>
      <c r="G60" s="88"/>
      <c r="H60" s="76" t="str">
        <f>IF('Age-Level'!G6="C","E","")</f>
        <v/>
      </c>
      <c r="I60" s="88"/>
      <c r="J60" s="76" t="str">
        <f>IF('Age-Level'!H6="C","E","")</f>
        <v/>
      </c>
      <c r="K60" s="88"/>
      <c r="L60" s="76" t="str">
        <f>IF('Age-Level'!I6="C","E","")</f>
        <v/>
      </c>
      <c r="M60" s="88"/>
      <c r="N60" s="76" t="str">
        <f>IF('Age-Level'!J6="C","E","")</f>
        <v/>
      </c>
      <c r="O60" s="88"/>
      <c r="P60" s="76" t="str">
        <f>IF('Age-Level'!K6="C","E","")</f>
        <v/>
      </c>
      <c r="Q60" s="88"/>
      <c r="R60" s="76" t="str">
        <f>IF('Age-Level'!L6="C","E","")</f>
        <v/>
      </c>
      <c r="S60" s="88"/>
      <c r="T60" s="76" t="str">
        <f>IF('Age-Level'!M6="C","E","")</f>
        <v/>
      </c>
      <c r="U60" s="88"/>
      <c r="V60" s="76" t="str">
        <f>IF('Age-Level'!N6="C","E","")</f>
        <v/>
      </c>
      <c r="W60" s="88"/>
      <c r="X60" s="76" t="str">
        <f>IF('Age-Level'!O6="C","E","")</f>
        <v/>
      </c>
      <c r="Y60" s="88"/>
      <c r="Z60" s="76" t="str">
        <f>IF('Age-Level'!P6="C","E","")</f>
        <v/>
      </c>
      <c r="AA60" s="88"/>
      <c r="AB60" s="76" t="str">
        <f>IF('Age-Level'!Q6="C","E","")</f>
        <v/>
      </c>
      <c r="AC60" s="88"/>
      <c r="AD60" s="76" t="str">
        <f>IF('Age-Level'!R6="C","E","")</f>
        <v/>
      </c>
      <c r="AE60" s="95"/>
      <c r="AF60" s="20"/>
    </row>
    <row r="61" spans="1:32">
      <c r="A61" s="267" t="str">
        <f>'Age-Level'!C7</f>
        <v>Cookie Sales (Year 1)</v>
      </c>
      <c r="B61" s="76" t="str">
        <f>IF('Age-Level'!D7="C","E","")</f>
        <v/>
      </c>
      <c r="C61" s="131"/>
      <c r="D61" s="76" t="str">
        <f>IF('Age-Level'!E7="C","E","")</f>
        <v/>
      </c>
      <c r="E61" s="131"/>
      <c r="F61" s="76" t="str">
        <f>IF('Age-Level'!F7="C","E","")</f>
        <v/>
      </c>
      <c r="G61" s="131"/>
      <c r="H61" s="76" t="str">
        <f>IF('Age-Level'!G7="C","E","")</f>
        <v/>
      </c>
      <c r="I61" s="131"/>
      <c r="J61" s="76" t="str">
        <f>IF('Age-Level'!H7="C","E","")</f>
        <v/>
      </c>
      <c r="K61" s="131"/>
      <c r="L61" s="76" t="str">
        <f>IF('Age-Level'!I7="C","E","")</f>
        <v/>
      </c>
      <c r="M61" s="131"/>
      <c r="N61" s="76" t="str">
        <f>IF('Age-Level'!J7="C","E","")</f>
        <v/>
      </c>
      <c r="O61" s="131"/>
      <c r="P61" s="76" t="str">
        <f>IF('Age-Level'!K7="C","E","")</f>
        <v/>
      </c>
      <c r="Q61" s="131"/>
      <c r="R61" s="76" t="str">
        <f>IF('Age-Level'!L7="C","E","")</f>
        <v/>
      </c>
      <c r="S61" s="131"/>
      <c r="T61" s="76" t="str">
        <f>IF('Age-Level'!M7="C","E","")</f>
        <v/>
      </c>
      <c r="U61" s="131"/>
      <c r="V61" s="76" t="str">
        <f>IF('Age-Level'!N7="C","E","")</f>
        <v/>
      </c>
      <c r="W61" s="131"/>
      <c r="X61" s="76" t="str">
        <f>IF('Age-Level'!O7="C","E","")</f>
        <v/>
      </c>
      <c r="Y61" s="131"/>
      <c r="Z61" s="76" t="str">
        <f>IF('Age-Level'!P7="C","E","")</f>
        <v/>
      </c>
      <c r="AA61" s="131"/>
      <c r="AB61" s="76" t="str">
        <f>IF('Age-Level'!Q7="C","E","")</f>
        <v/>
      </c>
      <c r="AC61" s="131"/>
      <c r="AD61" s="76" t="str">
        <f>IF('Age-Level'!R7="C","E","")</f>
        <v/>
      </c>
      <c r="AE61" s="93"/>
    </row>
    <row r="62" spans="1:32">
      <c r="A62" s="267" t="str">
        <f>'Age-Level'!C8</f>
        <v>Cookie Pin (Year 1)</v>
      </c>
      <c r="B62" s="76" t="str">
        <f>IF('Age-Level'!D8="C","E","")</f>
        <v/>
      </c>
      <c r="C62" s="88"/>
      <c r="D62" s="76" t="str">
        <f>IF('Age-Level'!E8="C","E","")</f>
        <v/>
      </c>
      <c r="E62" s="88"/>
      <c r="F62" s="76" t="str">
        <f>IF('Age-Level'!F8="C","E","")</f>
        <v/>
      </c>
      <c r="G62" s="88"/>
      <c r="H62" s="76" t="str">
        <f>IF('Age-Level'!G8="C","E","")</f>
        <v/>
      </c>
      <c r="I62" s="88"/>
      <c r="J62" s="76" t="str">
        <f>IF('Age-Level'!H8="C","E","")</f>
        <v/>
      </c>
      <c r="K62" s="88"/>
      <c r="L62" s="76" t="str">
        <f>IF('Age-Level'!I8="C","E","")</f>
        <v/>
      </c>
      <c r="M62" s="88"/>
      <c r="N62" s="76" t="str">
        <f>IF('Age-Level'!J8="C","E","")</f>
        <v/>
      </c>
      <c r="O62" s="88"/>
      <c r="P62" s="76" t="str">
        <f>IF('Age-Level'!K8="C","E","")</f>
        <v/>
      </c>
      <c r="Q62" s="88"/>
      <c r="R62" s="76" t="str">
        <f>IF('Age-Level'!L8="C","E","")</f>
        <v/>
      </c>
      <c r="S62" s="88"/>
      <c r="T62" s="76" t="str">
        <f>IF('Age-Level'!M8="C","E","")</f>
        <v/>
      </c>
      <c r="U62" s="88"/>
      <c r="V62" s="76" t="str">
        <f>IF('Age-Level'!N8="C","E","")</f>
        <v/>
      </c>
      <c r="W62" s="88"/>
      <c r="X62" s="76" t="str">
        <f>IF('Age-Level'!O8="C","E","")</f>
        <v/>
      </c>
      <c r="Y62" s="88"/>
      <c r="Z62" s="76" t="str">
        <f>IF('Age-Level'!P8="C","E","")</f>
        <v/>
      </c>
      <c r="AA62" s="88"/>
      <c r="AB62" s="76" t="str">
        <f>IF('Age-Level'!Q8="C","E","")</f>
        <v/>
      </c>
      <c r="AC62" s="88"/>
      <c r="AD62" s="76" t="str">
        <f>IF('Age-Level'!R8="C","E","")</f>
        <v/>
      </c>
      <c r="AE62" s="95"/>
      <c r="AF62" s="20"/>
    </row>
    <row r="63" spans="1:32">
      <c r="A63" s="267" t="str">
        <f>'Age-Level'!C9</f>
        <v>Cookie Rally (Year 2)</v>
      </c>
      <c r="B63" s="76" t="str">
        <f>IF('Age-Level'!D9="C","E","")</f>
        <v/>
      </c>
      <c r="C63" s="90"/>
      <c r="D63" s="76" t="str">
        <f>IF('Age-Level'!E9="C","E","")</f>
        <v/>
      </c>
      <c r="E63" s="90"/>
      <c r="F63" s="76" t="str">
        <f>IF('Age-Level'!F9="C","E","")</f>
        <v/>
      </c>
      <c r="G63" s="90"/>
      <c r="H63" s="76" t="str">
        <f>IF('Age-Level'!G9="C","E","")</f>
        <v/>
      </c>
      <c r="I63" s="90"/>
      <c r="J63" s="76" t="str">
        <f>IF('Age-Level'!H9="C","E","")</f>
        <v/>
      </c>
      <c r="K63" s="90"/>
      <c r="L63" s="76" t="str">
        <f>IF('Age-Level'!I9="C","E","")</f>
        <v/>
      </c>
      <c r="M63" s="90"/>
      <c r="N63" s="76" t="str">
        <f>IF('Age-Level'!J9="C","E","")</f>
        <v/>
      </c>
      <c r="O63" s="90"/>
      <c r="P63" s="76" t="str">
        <f>IF('Age-Level'!K9="C","E","")</f>
        <v/>
      </c>
      <c r="Q63" s="90"/>
      <c r="R63" s="76" t="str">
        <f>IF('Age-Level'!L9="C","E","")</f>
        <v/>
      </c>
      <c r="S63" s="90"/>
      <c r="T63" s="76" t="str">
        <f>IF('Age-Level'!M9="C","E","")</f>
        <v/>
      </c>
      <c r="U63" s="90"/>
      <c r="V63" s="76" t="str">
        <f>IF('Age-Level'!N9="C","E","")</f>
        <v/>
      </c>
      <c r="W63" s="90"/>
      <c r="X63" s="76" t="str">
        <f>IF('Age-Level'!O9="C","E","")</f>
        <v/>
      </c>
      <c r="Y63" s="90"/>
      <c r="Z63" s="76" t="str">
        <f>IF('Age-Level'!P9="C","E","")</f>
        <v/>
      </c>
      <c r="AA63" s="90"/>
      <c r="AB63" s="76" t="str">
        <f>IF('Age-Level'!Q9="C","E","")</f>
        <v/>
      </c>
      <c r="AC63" s="90"/>
      <c r="AD63" s="76" t="str">
        <f>IF('Age-Level'!R9="C","E","")</f>
        <v/>
      </c>
      <c r="AE63" s="97"/>
      <c r="AF63" s="20"/>
    </row>
    <row r="64" spans="1:32">
      <c r="A64" s="267" t="str">
        <f>'Age-Level'!C10</f>
        <v>Cookie Sales (Year 2)</v>
      </c>
      <c r="B64" s="76" t="str">
        <f>IF('Age-Level'!D10="C","E","")</f>
        <v/>
      </c>
      <c r="C64" s="88"/>
      <c r="D64" s="76" t="str">
        <f>IF('Age-Level'!E10="C","E","")</f>
        <v/>
      </c>
      <c r="E64" s="88"/>
      <c r="F64" s="76" t="str">
        <f>IF('Age-Level'!F10="C","E","")</f>
        <v/>
      </c>
      <c r="G64" s="88"/>
      <c r="H64" s="76" t="str">
        <f>IF('Age-Level'!G10="C","E","")</f>
        <v/>
      </c>
      <c r="I64" s="88"/>
      <c r="J64" s="76" t="str">
        <f>IF('Age-Level'!H10="C","E","")</f>
        <v/>
      </c>
      <c r="K64" s="88"/>
      <c r="L64" s="76" t="str">
        <f>IF('Age-Level'!I10="C","E","")</f>
        <v/>
      </c>
      <c r="M64" s="88"/>
      <c r="N64" s="76" t="str">
        <f>IF('Age-Level'!J10="C","E","")</f>
        <v/>
      </c>
      <c r="O64" s="88"/>
      <c r="P64" s="76" t="str">
        <f>IF('Age-Level'!K10="C","E","")</f>
        <v/>
      </c>
      <c r="Q64" s="88"/>
      <c r="R64" s="76" t="str">
        <f>IF('Age-Level'!L10="C","E","")</f>
        <v/>
      </c>
      <c r="S64" s="88"/>
      <c r="T64" s="76" t="str">
        <f>IF('Age-Level'!M10="C","E","")</f>
        <v/>
      </c>
      <c r="U64" s="88"/>
      <c r="V64" s="76" t="str">
        <f>IF('Age-Level'!N10="C","E","")</f>
        <v/>
      </c>
      <c r="W64" s="88"/>
      <c r="X64" s="76" t="str">
        <f>IF('Age-Level'!O10="C","E","")</f>
        <v/>
      </c>
      <c r="Y64" s="88"/>
      <c r="Z64" s="76" t="str">
        <f>IF('Age-Level'!P10="C","E","")</f>
        <v/>
      </c>
      <c r="AA64" s="88"/>
      <c r="AB64" s="76" t="str">
        <f>IF('Age-Level'!Q10="C","E","")</f>
        <v/>
      </c>
      <c r="AC64" s="88"/>
      <c r="AD64" s="76" t="str">
        <f>IF('Age-Level'!R10="C","E","")</f>
        <v/>
      </c>
      <c r="AE64" s="95"/>
      <c r="AF64" s="20"/>
    </row>
    <row r="65" spans="1:32">
      <c r="A65" s="267" t="str">
        <f>'Age-Level'!C11</f>
        <v>Cookie Pin (Year 2)</v>
      </c>
      <c r="B65" s="76" t="str">
        <f>IF('Age-Level'!D11="C","E","")</f>
        <v/>
      </c>
      <c r="C65" s="88"/>
      <c r="D65" s="76" t="str">
        <f>IF('Age-Level'!E11="C","E","")</f>
        <v/>
      </c>
      <c r="E65" s="88"/>
      <c r="F65" s="76" t="str">
        <f>IF('Age-Level'!F11="C","E","")</f>
        <v/>
      </c>
      <c r="G65" s="88"/>
      <c r="H65" s="76" t="str">
        <f>IF('Age-Level'!G11="C","E","")</f>
        <v/>
      </c>
      <c r="I65" s="88"/>
      <c r="J65" s="76" t="str">
        <f>IF('Age-Level'!H11="C","E","")</f>
        <v/>
      </c>
      <c r="K65" s="88"/>
      <c r="L65" s="76" t="str">
        <f>IF('Age-Level'!I11="C","E","")</f>
        <v/>
      </c>
      <c r="M65" s="88"/>
      <c r="N65" s="76" t="str">
        <f>IF('Age-Level'!J11="C","E","")</f>
        <v/>
      </c>
      <c r="O65" s="88"/>
      <c r="P65" s="76" t="str">
        <f>IF('Age-Level'!K11="C","E","")</f>
        <v/>
      </c>
      <c r="Q65" s="88"/>
      <c r="R65" s="76" t="str">
        <f>IF('Age-Level'!L11="C","E","")</f>
        <v/>
      </c>
      <c r="S65" s="88"/>
      <c r="T65" s="76" t="str">
        <f>IF('Age-Level'!M11="C","E","")</f>
        <v/>
      </c>
      <c r="U65" s="88"/>
      <c r="V65" s="76" t="str">
        <f>IF('Age-Level'!N11="C","E","")</f>
        <v/>
      </c>
      <c r="W65" s="88"/>
      <c r="X65" s="76" t="str">
        <f>IF('Age-Level'!O11="C","E","")</f>
        <v/>
      </c>
      <c r="Y65" s="88"/>
      <c r="Z65" s="76" t="str">
        <f>IF('Age-Level'!P11="C","E","")</f>
        <v/>
      </c>
      <c r="AA65" s="88"/>
      <c r="AB65" s="76" t="str">
        <f>IF('Age-Level'!Q11="C","E","")</f>
        <v/>
      </c>
      <c r="AC65" s="88"/>
      <c r="AD65" s="76" t="str">
        <f>IF('Age-Level'!R11="C","E","")</f>
        <v/>
      </c>
      <c r="AE65" s="95"/>
      <c r="AF65" s="20"/>
    </row>
    <row r="66" spans="1:32">
      <c r="A66" s="268" t="str">
        <f>'Age-Level'!C13</f>
        <v>Fall Sales (Year 1)</v>
      </c>
      <c r="B66" s="76" t="str">
        <f>IF('Age-Level'!D13="A","E","")</f>
        <v/>
      </c>
      <c r="C66" s="88"/>
      <c r="D66" s="76" t="str">
        <f>IF('Age-Level'!E13="A","E","")</f>
        <v/>
      </c>
      <c r="E66" s="88"/>
      <c r="F66" s="76" t="str">
        <f>IF('Age-Level'!F13="A","E","")</f>
        <v/>
      </c>
      <c r="G66" s="88"/>
      <c r="H66" s="76" t="str">
        <f>IF('Age-Level'!G13="A","E","")</f>
        <v/>
      </c>
      <c r="I66" s="88"/>
      <c r="J66" s="76" t="str">
        <f>IF('Age-Level'!H13="A","E","")</f>
        <v/>
      </c>
      <c r="K66" s="88"/>
      <c r="L66" s="76" t="str">
        <f>IF('Age-Level'!I13="A","E","")</f>
        <v/>
      </c>
      <c r="M66" s="88"/>
      <c r="N66" s="76" t="str">
        <f>IF('Age-Level'!J13="A","E","")</f>
        <v/>
      </c>
      <c r="O66" s="88"/>
      <c r="P66" s="76" t="str">
        <f>IF('Age-Level'!K13="A","E","")</f>
        <v/>
      </c>
      <c r="Q66" s="88"/>
      <c r="R66" s="76" t="str">
        <f>IF('Age-Level'!L13="A","E","")</f>
        <v/>
      </c>
      <c r="S66" s="88"/>
      <c r="T66" s="76" t="str">
        <f>IF('Age-Level'!M13="A","E","")</f>
        <v/>
      </c>
      <c r="U66" s="88"/>
      <c r="V66" s="76" t="str">
        <f>IF('Age-Level'!N13="A","E","")</f>
        <v/>
      </c>
      <c r="W66" s="88"/>
      <c r="X66" s="76" t="str">
        <f>IF('Age-Level'!O13="A","E","")</f>
        <v/>
      </c>
      <c r="Y66" s="88"/>
      <c r="Z66" s="76" t="str">
        <f>IF('Age-Level'!P13="A","E","")</f>
        <v/>
      </c>
      <c r="AA66" s="88"/>
      <c r="AB66" s="76" t="str">
        <f>IF('Age-Level'!Q13="A","E","")</f>
        <v/>
      </c>
      <c r="AC66" s="88"/>
      <c r="AD66" s="76" t="str">
        <f>IF('Age-Level'!R13="A","E","")</f>
        <v/>
      </c>
      <c r="AE66" s="95"/>
      <c r="AF66" s="20"/>
    </row>
    <row r="67" spans="1:32">
      <c r="A67" s="268" t="str">
        <f>'Age-Level'!C14</f>
        <v>Fall Sales (Year 2)</v>
      </c>
      <c r="B67" s="76" t="str">
        <f>IF('Age-Level'!D14="A","E","")</f>
        <v/>
      </c>
      <c r="C67" s="88"/>
      <c r="D67" s="76" t="str">
        <f>IF('Age-Level'!E14="A","E","")</f>
        <v/>
      </c>
      <c r="E67" s="88"/>
      <c r="F67" s="76" t="str">
        <f>IF('Age-Level'!F14="A","E","")</f>
        <v/>
      </c>
      <c r="G67" s="88"/>
      <c r="H67" s="76" t="str">
        <f>IF('Age-Level'!G14="A","E","")</f>
        <v/>
      </c>
      <c r="I67" s="88"/>
      <c r="J67" s="76" t="str">
        <f>IF('Age-Level'!H14="A","E","")</f>
        <v/>
      </c>
      <c r="K67" s="88"/>
      <c r="L67" s="76" t="str">
        <f>IF('Age-Level'!I14="A","E","")</f>
        <v/>
      </c>
      <c r="M67" s="88"/>
      <c r="N67" s="76" t="str">
        <f>IF('Age-Level'!J14="A","E","")</f>
        <v/>
      </c>
      <c r="O67" s="88"/>
      <c r="P67" s="76" t="str">
        <f>IF('Age-Level'!K14="A","E","")</f>
        <v/>
      </c>
      <c r="Q67" s="88"/>
      <c r="R67" s="76" t="str">
        <f>IF('Age-Level'!L14="A","E","")</f>
        <v/>
      </c>
      <c r="S67" s="88"/>
      <c r="T67" s="76" t="str">
        <f>IF('Age-Level'!M14="A","E","")</f>
        <v/>
      </c>
      <c r="U67" s="88"/>
      <c r="V67" s="76" t="str">
        <f>IF('Age-Level'!N14="A","E","")</f>
        <v/>
      </c>
      <c r="W67" s="88"/>
      <c r="X67" s="76" t="str">
        <f>IF('Age-Level'!O14="A","E","")</f>
        <v/>
      </c>
      <c r="Y67" s="88"/>
      <c r="Z67" s="76" t="str">
        <f>IF('Age-Level'!P14="A","E","")</f>
        <v/>
      </c>
      <c r="AA67" s="88"/>
      <c r="AB67" s="76" t="str">
        <f>IF('Age-Level'!Q14="A","E","")</f>
        <v/>
      </c>
      <c r="AC67" s="88"/>
      <c r="AD67" s="76" t="str">
        <f>IF('Age-Level'!R14="A","E","")</f>
        <v/>
      </c>
      <c r="AE67" s="95"/>
      <c r="AF67" s="20"/>
    </row>
    <row r="68" spans="1:32">
      <c r="A68" s="267" t="str">
        <f>'Age-Level'!C16</f>
        <v>Thinking Day (Year 1)</v>
      </c>
      <c r="B68" s="76" t="str">
        <f>IF('Age-Level'!D16="A","E","")</f>
        <v/>
      </c>
      <c r="C68" s="88"/>
      <c r="D68" s="76" t="str">
        <f>IF('Age-Level'!E16="A","E","")</f>
        <v/>
      </c>
      <c r="E68" s="88"/>
      <c r="F68" s="76" t="str">
        <f>IF('Age-Level'!F16="A","E","")</f>
        <v/>
      </c>
      <c r="G68" s="88"/>
      <c r="H68" s="76" t="str">
        <f>IF('Age-Level'!G16="A","E","")</f>
        <v/>
      </c>
      <c r="I68" s="88"/>
      <c r="J68" s="76" t="str">
        <f>IF('Age-Level'!H16="A","E","")</f>
        <v/>
      </c>
      <c r="K68" s="88"/>
      <c r="L68" s="76" t="str">
        <f>IF('Age-Level'!I16="A","E","")</f>
        <v/>
      </c>
      <c r="M68" s="88"/>
      <c r="N68" s="76" t="str">
        <f>IF('Age-Level'!J16="A","E","")</f>
        <v/>
      </c>
      <c r="O68" s="88"/>
      <c r="P68" s="76" t="str">
        <f>IF('Age-Level'!K16="A","E","")</f>
        <v/>
      </c>
      <c r="Q68" s="88"/>
      <c r="R68" s="76" t="str">
        <f>IF('Age-Level'!L16="A","E","")</f>
        <v/>
      </c>
      <c r="S68" s="88"/>
      <c r="T68" s="76" t="str">
        <f>IF('Age-Level'!M16="A","E","")</f>
        <v/>
      </c>
      <c r="U68" s="88"/>
      <c r="V68" s="76" t="str">
        <f>IF('Age-Level'!N16="A","E","")</f>
        <v/>
      </c>
      <c r="W68" s="88"/>
      <c r="X68" s="76" t="str">
        <f>IF('Age-Level'!O16="A","E","")</f>
        <v/>
      </c>
      <c r="Y68" s="88"/>
      <c r="Z68" s="76" t="str">
        <f>IF('Age-Level'!P16="A","E","")</f>
        <v/>
      </c>
      <c r="AA68" s="88"/>
      <c r="AB68" s="76" t="str">
        <f>IF('Age-Level'!Q16="A","E","")</f>
        <v/>
      </c>
      <c r="AC68" s="88"/>
      <c r="AD68" s="76" t="str">
        <f>IF('Age-Level'!R16="A","E","")</f>
        <v/>
      </c>
      <c r="AE68" s="95"/>
      <c r="AF68" s="20"/>
    </row>
    <row r="69" spans="1:32">
      <c r="A69" s="267" t="str">
        <f>'Age-Level'!C17</f>
        <v>Thinking Day (Year 2)</v>
      </c>
      <c r="B69" s="76" t="str">
        <f>IF('Age-Level'!D17="A","E","")</f>
        <v/>
      </c>
      <c r="C69" s="88"/>
      <c r="D69" s="76" t="str">
        <f>IF('Age-Level'!E17="A","E","")</f>
        <v/>
      </c>
      <c r="E69" s="88"/>
      <c r="F69" s="76" t="str">
        <f>IF('Age-Level'!F17="A","E","")</f>
        <v/>
      </c>
      <c r="G69" s="88"/>
      <c r="H69" s="76" t="str">
        <f>IF('Age-Level'!G17="A","E","")</f>
        <v/>
      </c>
      <c r="I69" s="88"/>
      <c r="J69" s="76" t="str">
        <f>IF('Age-Level'!H17="A","E","")</f>
        <v/>
      </c>
      <c r="K69" s="88"/>
      <c r="L69" s="76" t="str">
        <f>IF('Age-Level'!I17="A","E","")</f>
        <v/>
      </c>
      <c r="M69" s="88"/>
      <c r="N69" s="76" t="str">
        <f>IF('Age-Level'!J17="A","E","")</f>
        <v/>
      </c>
      <c r="O69" s="88"/>
      <c r="P69" s="76" t="str">
        <f>IF('Age-Level'!K17="A","E","")</f>
        <v/>
      </c>
      <c r="Q69" s="88"/>
      <c r="R69" s="76" t="str">
        <f>IF('Age-Level'!L17="A","E","")</f>
        <v/>
      </c>
      <c r="S69" s="88"/>
      <c r="T69" s="76" t="str">
        <f>IF('Age-Level'!M17="A","E","")</f>
        <v/>
      </c>
      <c r="U69" s="88"/>
      <c r="V69" s="76" t="str">
        <f>IF('Age-Level'!N17="A","E","")</f>
        <v/>
      </c>
      <c r="W69" s="88"/>
      <c r="X69" s="76" t="str">
        <f>IF('Age-Level'!O17="A","E","")</f>
        <v/>
      </c>
      <c r="Y69" s="88"/>
      <c r="Z69" s="76" t="str">
        <f>IF('Age-Level'!P17="A","E","")</f>
        <v/>
      </c>
      <c r="AA69" s="88"/>
      <c r="AB69" s="76" t="str">
        <f>IF('Age-Level'!Q17="A","E","")</f>
        <v/>
      </c>
      <c r="AC69" s="88"/>
      <c r="AD69" s="76" t="str">
        <f>IF('Age-Level'!R17="A","E","")</f>
        <v/>
      </c>
      <c r="AE69" s="95"/>
      <c r="AF69" s="20"/>
    </row>
    <row r="70" spans="1:32">
      <c r="A70" s="267" t="str">
        <f>'Age-Level'!C19</f>
        <v>Investiture</v>
      </c>
      <c r="B70" s="76" t="str">
        <f>IF('Age-Level'!D19="A","E","")</f>
        <v/>
      </c>
      <c r="C70" s="88"/>
      <c r="D70" s="76" t="str">
        <f>IF('Age-Level'!E19="A","E","")</f>
        <v/>
      </c>
      <c r="E70" s="88"/>
      <c r="F70" s="76" t="str">
        <f>IF('Age-Level'!F19="A","E","")</f>
        <v/>
      </c>
      <c r="G70" s="88"/>
      <c r="H70" s="76" t="str">
        <f>IF('Age-Level'!G19="A","E","")</f>
        <v/>
      </c>
      <c r="I70" s="88"/>
      <c r="J70" s="76" t="str">
        <f>IF('Age-Level'!H19="A","E","")</f>
        <v/>
      </c>
      <c r="K70" s="88"/>
      <c r="L70" s="76" t="str">
        <f>IF('Age-Level'!I19="A","E","")</f>
        <v/>
      </c>
      <c r="M70" s="88"/>
      <c r="N70" s="76" t="str">
        <f>IF('Age-Level'!J19="A","E","")</f>
        <v/>
      </c>
      <c r="O70" s="88"/>
      <c r="P70" s="76" t="str">
        <f>IF('Age-Level'!K19="A","E","")</f>
        <v/>
      </c>
      <c r="Q70" s="88"/>
      <c r="R70" s="76" t="str">
        <f>IF('Age-Level'!L19="A","E","")</f>
        <v/>
      </c>
      <c r="S70" s="88"/>
      <c r="T70" s="76" t="str">
        <f>IF('Age-Level'!M19="A","E","")</f>
        <v/>
      </c>
      <c r="U70" s="88"/>
      <c r="V70" s="76" t="str">
        <f>IF('Age-Level'!N19="A","E","")</f>
        <v/>
      </c>
      <c r="W70" s="88"/>
      <c r="X70" s="76" t="str">
        <f>IF('Age-Level'!O19="A","E","")</f>
        <v/>
      </c>
      <c r="Y70" s="88"/>
      <c r="Z70" s="76" t="str">
        <f>IF('Age-Level'!P19="A","E","")</f>
        <v/>
      </c>
      <c r="AA70" s="88"/>
      <c r="AB70" s="76" t="str">
        <f>IF('Age-Level'!Q19="A","E","")</f>
        <v/>
      </c>
      <c r="AC70" s="88"/>
      <c r="AD70" s="76" t="str">
        <f>IF('Age-Level'!R19="A","E","")</f>
        <v/>
      </c>
      <c r="AE70" s="95"/>
      <c r="AF70" s="20"/>
    </row>
    <row r="71" spans="1:32">
      <c r="A71" s="267" t="str">
        <f>'Age-Level'!C20</f>
        <v>Rededication (1st year)</v>
      </c>
      <c r="B71" s="76" t="str">
        <f>IF('Age-Level'!D20="A","E","")</f>
        <v/>
      </c>
      <c r="C71" s="88"/>
      <c r="D71" s="76" t="str">
        <f>IF('Age-Level'!E20="A","E","")</f>
        <v/>
      </c>
      <c r="E71" s="88"/>
      <c r="F71" s="76" t="str">
        <f>IF('Age-Level'!F20="A","E","")</f>
        <v/>
      </c>
      <c r="G71" s="88"/>
      <c r="H71" s="76" t="str">
        <f>IF('Age-Level'!G20="A","E","")</f>
        <v/>
      </c>
      <c r="I71" s="88"/>
      <c r="J71" s="76" t="str">
        <f>IF('Age-Level'!H20="A","E","")</f>
        <v/>
      </c>
      <c r="K71" s="88"/>
      <c r="L71" s="76" t="str">
        <f>IF('Age-Level'!I20="A","E","")</f>
        <v/>
      </c>
      <c r="M71" s="88"/>
      <c r="N71" s="76" t="str">
        <f>IF('Age-Level'!J20="A","E","")</f>
        <v/>
      </c>
      <c r="O71" s="88"/>
      <c r="P71" s="76" t="str">
        <f>IF('Age-Level'!K20="A","E","")</f>
        <v/>
      </c>
      <c r="Q71" s="88"/>
      <c r="R71" s="76" t="str">
        <f>IF('Age-Level'!L20="A","E","")</f>
        <v/>
      </c>
      <c r="S71" s="88"/>
      <c r="T71" s="76" t="str">
        <f>IF('Age-Level'!M20="A","E","")</f>
        <v/>
      </c>
      <c r="U71" s="88"/>
      <c r="V71" s="76" t="str">
        <f>IF('Age-Level'!N20="A","E","")</f>
        <v/>
      </c>
      <c r="W71" s="88"/>
      <c r="X71" s="76" t="str">
        <f>IF('Age-Level'!O20="A","E","")</f>
        <v/>
      </c>
      <c r="Y71" s="88"/>
      <c r="Z71" s="76" t="str">
        <f>IF('Age-Level'!P20="A","E","")</f>
        <v/>
      </c>
      <c r="AA71" s="88"/>
      <c r="AB71" s="76" t="str">
        <f>IF('Age-Level'!Q20="A","E","")</f>
        <v/>
      </c>
      <c r="AC71" s="88"/>
      <c r="AD71" s="76" t="str">
        <f>IF('Age-Level'!R20="A","E","")</f>
        <v/>
      </c>
      <c r="AE71" s="95"/>
      <c r="AF71" s="20"/>
    </row>
    <row r="72" spans="1:32">
      <c r="A72" s="267" t="str">
        <f>'Age-Level'!C21</f>
        <v>Rededication (2nd year)</v>
      </c>
      <c r="B72" s="76" t="str">
        <f>IF('Age-Level'!D21="A","E","")</f>
        <v/>
      </c>
      <c r="C72" s="88"/>
      <c r="D72" s="76" t="str">
        <f>IF('Age-Level'!E21="A","E","")</f>
        <v/>
      </c>
      <c r="E72" s="88"/>
      <c r="F72" s="76" t="str">
        <f>IF('Age-Level'!F21="A","E","")</f>
        <v/>
      </c>
      <c r="G72" s="88"/>
      <c r="H72" s="76" t="str">
        <f>IF('Age-Level'!G21="A","E","")</f>
        <v/>
      </c>
      <c r="I72" s="88"/>
      <c r="J72" s="76" t="str">
        <f>IF('Age-Level'!H21="A","E","")</f>
        <v/>
      </c>
      <c r="K72" s="88"/>
      <c r="L72" s="76" t="str">
        <f>IF('Age-Level'!I21="A","E","")</f>
        <v/>
      </c>
      <c r="M72" s="88"/>
      <c r="N72" s="76" t="str">
        <f>IF('Age-Level'!J21="A","E","")</f>
        <v/>
      </c>
      <c r="O72" s="88"/>
      <c r="P72" s="76" t="str">
        <f>IF('Age-Level'!K21="A","E","")</f>
        <v/>
      </c>
      <c r="Q72" s="88"/>
      <c r="R72" s="76" t="str">
        <f>IF('Age-Level'!L21="A","E","")</f>
        <v/>
      </c>
      <c r="S72" s="88"/>
      <c r="T72" s="76" t="str">
        <f>IF('Age-Level'!M21="A","E","")</f>
        <v/>
      </c>
      <c r="U72" s="88"/>
      <c r="V72" s="76" t="str">
        <f>IF('Age-Level'!N21="A","E","")</f>
        <v/>
      </c>
      <c r="W72" s="88"/>
      <c r="X72" s="76" t="str">
        <f>IF('Age-Level'!O21="A","E","")</f>
        <v/>
      </c>
      <c r="Y72" s="88"/>
      <c r="Z72" s="76" t="str">
        <f>IF('Age-Level'!P21="A","E","")</f>
        <v/>
      </c>
      <c r="AA72" s="88"/>
      <c r="AB72" s="76" t="str">
        <f>IF('Age-Level'!Q21="A","E","")</f>
        <v/>
      </c>
      <c r="AC72" s="88"/>
      <c r="AD72" s="76" t="str">
        <f>IF('Age-Level'!R21="A","E","")</f>
        <v/>
      </c>
      <c r="AE72" s="95"/>
      <c r="AF72" s="20"/>
    </row>
    <row r="73" spans="1:32">
      <c r="A73" s="267" t="str">
        <f>'Age-Level'!C22</f>
        <v>Rededication (3rd year)</v>
      </c>
      <c r="B73" s="76" t="str">
        <f>IF('Age-Level'!D22="A","E","")</f>
        <v/>
      </c>
      <c r="C73" s="88"/>
      <c r="D73" s="76" t="str">
        <f>IF('Age-Level'!E22="A","E","")</f>
        <v/>
      </c>
      <c r="E73" s="88"/>
      <c r="F73" s="76" t="str">
        <f>IF('Age-Level'!F22="A","E","")</f>
        <v/>
      </c>
      <c r="G73" s="88"/>
      <c r="H73" s="76" t="str">
        <f>IF('Age-Level'!G22="A","E","")</f>
        <v/>
      </c>
      <c r="I73" s="88"/>
      <c r="J73" s="76" t="str">
        <f>IF('Age-Level'!H22="A","E","")</f>
        <v/>
      </c>
      <c r="K73" s="88"/>
      <c r="L73" s="76" t="str">
        <f>IF('Age-Level'!I22="A","E","")</f>
        <v/>
      </c>
      <c r="M73" s="88"/>
      <c r="N73" s="76" t="str">
        <f>IF('Age-Level'!J22="A","E","")</f>
        <v/>
      </c>
      <c r="O73" s="88"/>
      <c r="P73" s="76" t="str">
        <f>IF('Age-Level'!K22="A","E","")</f>
        <v/>
      </c>
      <c r="Q73" s="88"/>
      <c r="R73" s="76" t="str">
        <f>IF('Age-Level'!L22="A","E","")</f>
        <v/>
      </c>
      <c r="S73" s="88"/>
      <c r="T73" s="76" t="str">
        <f>IF('Age-Level'!M22="A","E","")</f>
        <v/>
      </c>
      <c r="U73" s="88"/>
      <c r="V73" s="76" t="str">
        <f>IF('Age-Level'!N22="A","E","")</f>
        <v/>
      </c>
      <c r="W73" s="88"/>
      <c r="X73" s="76" t="str">
        <f>IF('Age-Level'!O22="A","E","")</f>
        <v/>
      </c>
      <c r="Y73" s="88"/>
      <c r="Z73" s="76" t="str">
        <f>IF('Age-Level'!P22="A","E","")</f>
        <v/>
      </c>
      <c r="AA73" s="88"/>
      <c r="AB73" s="76" t="str">
        <f>IF('Age-Level'!Q22="A","E","")</f>
        <v/>
      </c>
      <c r="AC73" s="88"/>
      <c r="AD73" s="76" t="str">
        <f>IF('Age-Level'!R22="A","E","")</f>
        <v/>
      </c>
      <c r="AE73" s="95"/>
      <c r="AF73" s="20"/>
    </row>
    <row r="74" spans="1:32">
      <c r="A74" s="267" t="str">
        <f>'Age-Level'!B23</f>
        <v>My Promise, My Faith (Year 1)</v>
      </c>
      <c r="B74" s="76" t="str">
        <f>IF('Age-Level'!D29="C","E","")</f>
        <v/>
      </c>
      <c r="C74" s="88"/>
      <c r="D74" s="76" t="str">
        <f>IF('Age-Level'!E29="C","E","")</f>
        <v/>
      </c>
      <c r="E74" s="88"/>
      <c r="F74" s="76" t="str">
        <f>IF('Age-Level'!F29="C","E","")</f>
        <v/>
      </c>
      <c r="G74" s="88"/>
      <c r="H74" s="76" t="str">
        <f>IF('Age-Level'!G29="C","E","")</f>
        <v/>
      </c>
      <c r="I74" s="88"/>
      <c r="J74" s="76" t="str">
        <f>IF('Age-Level'!H29="C","E","")</f>
        <v/>
      </c>
      <c r="K74" s="88"/>
      <c r="L74" s="76" t="str">
        <f>IF('Age-Level'!I29="C","E","")</f>
        <v/>
      </c>
      <c r="M74" s="88"/>
      <c r="N74" s="76" t="str">
        <f>IF('Age-Level'!J29="C","E","")</f>
        <v/>
      </c>
      <c r="O74" s="88"/>
      <c r="P74" s="76" t="str">
        <f>IF('Age-Level'!K29="C","E","")</f>
        <v/>
      </c>
      <c r="Q74" s="88"/>
      <c r="R74" s="76" t="str">
        <f>IF('Age-Level'!L29="C","E","")</f>
        <v/>
      </c>
      <c r="S74" s="88"/>
      <c r="T74" s="76" t="str">
        <f>IF('Age-Level'!M29="C","E","")</f>
        <v/>
      </c>
      <c r="U74" s="88"/>
      <c r="V74" s="76" t="str">
        <f>IF('Age-Level'!N29="C","E","")</f>
        <v/>
      </c>
      <c r="W74" s="88"/>
      <c r="X74" s="76" t="str">
        <f>IF('Age-Level'!O29="C","E","")</f>
        <v/>
      </c>
      <c r="Y74" s="88"/>
      <c r="Z74" s="76" t="str">
        <f>IF('Age-Level'!P29="C","E","")</f>
        <v/>
      </c>
      <c r="AA74" s="88"/>
      <c r="AB74" s="76" t="str">
        <f>IF('Age-Level'!Q29="C","E","")</f>
        <v/>
      </c>
      <c r="AC74" s="88"/>
      <c r="AD74" s="76" t="str">
        <f>IF('Age-Level'!R29="C","E","")</f>
        <v/>
      </c>
      <c r="AE74" s="95"/>
      <c r="AF74" s="20"/>
    </row>
    <row r="75" spans="1:32">
      <c r="A75" s="267" t="str">
        <f>'Age-Level'!B30</f>
        <v>My Promise, My Faith (Year 2)</v>
      </c>
      <c r="B75" s="76" t="str">
        <f>IF('Age-Level'!D36="C","E","")</f>
        <v/>
      </c>
      <c r="C75" s="88"/>
      <c r="D75" s="76" t="str">
        <f>IF('Age-Level'!E36="C","E","")</f>
        <v/>
      </c>
      <c r="E75" s="88"/>
      <c r="F75" s="76" t="str">
        <f>IF('Age-Level'!F36="C","E","")</f>
        <v/>
      </c>
      <c r="G75" s="88"/>
      <c r="H75" s="76" t="str">
        <f>IF('Age-Level'!G36="C","E","")</f>
        <v/>
      </c>
      <c r="I75" s="88"/>
      <c r="J75" s="76" t="str">
        <f>IF('Age-Level'!H36="C","E","")</f>
        <v/>
      </c>
      <c r="K75" s="88"/>
      <c r="L75" s="76" t="str">
        <f>IF('Age-Level'!I36="C","E","")</f>
        <v/>
      </c>
      <c r="M75" s="88"/>
      <c r="N75" s="76" t="str">
        <f>IF('Age-Level'!J36="C","E","")</f>
        <v/>
      </c>
      <c r="O75" s="88"/>
      <c r="P75" s="76" t="str">
        <f>IF('Age-Level'!K36="C","E","")</f>
        <v/>
      </c>
      <c r="Q75" s="88"/>
      <c r="R75" s="76" t="str">
        <f>IF('Age-Level'!L36="C","E","")</f>
        <v/>
      </c>
      <c r="S75" s="88"/>
      <c r="T75" s="76" t="str">
        <f>IF('Age-Level'!M36="C","E","")</f>
        <v/>
      </c>
      <c r="U75" s="88"/>
      <c r="V75" s="76" t="str">
        <f>IF('Age-Level'!N36="C","E","")</f>
        <v/>
      </c>
      <c r="W75" s="88"/>
      <c r="X75" s="76" t="str">
        <f>IF('Age-Level'!O36="C","E","")</f>
        <v/>
      </c>
      <c r="Y75" s="88"/>
      <c r="Z75" s="76" t="str">
        <f>IF('Age-Level'!P36="C","E","")</f>
        <v/>
      </c>
      <c r="AA75" s="88"/>
      <c r="AB75" s="76" t="str">
        <f>IF('Age-Level'!Q36="C","E","")</f>
        <v/>
      </c>
      <c r="AC75" s="88"/>
      <c r="AD75" s="76" t="str">
        <f>IF('Age-Level'!R36="C","E","")</f>
        <v/>
      </c>
      <c r="AE75" s="95"/>
      <c r="AF75" s="20"/>
    </row>
    <row r="76" spans="1:32">
      <c r="A76" s="267" t="str">
        <f>'Age-Level'!C38</f>
        <v>Global Action Award</v>
      </c>
      <c r="B76" s="76" t="str">
        <f>IF('Age-Level'!D38="A","E","")</f>
        <v/>
      </c>
      <c r="C76" s="88"/>
      <c r="D76" s="76" t="str">
        <f>IF('Age-Level'!E38="A","E","")</f>
        <v/>
      </c>
      <c r="E76" s="88"/>
      <c r="F76" s="76" t="str">
        <f>IF('Age-Level'!F38="A","E","")</f>
        <v/>
      </c>
      <c r="G76" s="88"/>
      <c r="H76" s="76" t="str">
        <f>IF('Age-Level'!G38="A","E","")</f>
        <v/>
      </c>
      <c r="I76" s="88"/>
      <c r="J76" s="76" t="str">
        <f>IF('Age-Level'!H38="A","E","")</f>
        <v/>
      </c>
      <c r="K76" s="88"/>
      <c r="L76" s="76" t="str">
        <f>IF('Age-Level'!I38="A","E","")</f>
        <v/>
      </c>
      <c r="M76" s="88"/>
      <c r="N76" s="76" t="str">
        <f>IF('Age-Level'!J38="A","E","")</f>
        <v/>
      </c>
      <c r="O76" s="88"/>
      <c r="P76" s="76" t="str">
        <f>IF('Age-Level'!K38="A","E","")</f>
        <v/>
      </c>
      <c r="Q76" s="88"/>
      <c r="R76" s="76" t="str">
        <f>IF('Age-Level'!L38="A","E","")</f>
        <v/>
      </c>
      <c r="S76" s="88"/>
      <c r="T76" s="76" t="str">
        <f>IF('Age-Level'!M38="A","E","")</f>
        <v/>
      </c>
      <c r="U76" s="88"/>
      <c r="V76" s="76" t="str">
        <f>IF('Age-Level'!N38="A","E","")</f>
        <v/>
      </c>
      <c r="W76" s="88"/>
      <c r="X76" s="76" t="str">
        <f>IF('Age-Level'!O38="A","E","")</f>
        <v/>
      </c>
      <c r="Y76" s="88"/>
      <c r="Z76" s="76" t="str">
        <f>IF('Age-Level'!P38="A","E","")</f>
        <v/>
      </c>
      <c r="AA76" s="88"/>
      <c r="AB76" s="76" t="str">
        <f>IF('Age-Level'!Q38="A","E","")</f>
        <v/>
      </c>
      <c r="AC76" s="88"/>
      <c r="AD76" s="76" t="str">
        <f>IF('Age-Level'!R38="A","E","")</f>
        <v/>
      </c>
      <c r="AE76" s="95"/>
      <c r="AF76" s="20"/>
    </row>
    <row r="77" spans="1:32">
      <c r="A77" s="267" t="str">
        <f>'Age-Level'!C40</f>
        <v>Journey Summit Pin</v>
      </c>
      <c r="B77" s="76" t="str">
        <f>IF('Age-Level'!D40="C","E","")</f>
        <v/>
      </c>
      <c r="C77" s="88"/>
      <c r="D77" s="76" t="str">
        <f>IF('Age-Level'!E40="C","E","")</f>
        <v/>
      </c>
      <c r="E77" s="88"/>
      <c r="F77" s="76" t="str">
        <f>IF('Age-Level'!F40="C","E","")</f>
        <v/>
      </c>
      <c r="G77" s="88"/>
      <c r="H77" s="76" t="str">
        <f>IF('Age-Level'!G40="C","E","")</f>
        <v/>
      </c>
      <c r="I77" s="88"/>
      <c r="J77" s="76" t="str">
        <f>IF('Age-Level'!H40="C","E","")</f>
        <v/>
      </c>
      <c r="K77" s="88"/>
      <c r="L77" s="76" t="str">
        <f>IF('Age-Level'!I40="C","E","")</f>
        <v/>
      </c>
      <c r="M77" s="88"/>
      <c r="N77" s="76" t="str">
        <f>IF('Age-Level'!J40="C","E","")</f>
        <v/>
      </c>
      <c r="O77" s="88"/>
      <c r="P77" s="76" t="str">
        <f>IF('Age-Level'!K40="C","E","")</f>
        <v/>
      </c>
      <c r="Q77" s="88"/>
      <c r="R77" s="76" t="str">
        <f>IF('Age-Level'!L40="C","E","")</f>
        <v/>
      </c>
      <c r="S77" s="88"/>
      <c r="T77" s="76" t="str">
        <f>IF('Age-Level'!M40="C","E","")</f>
        <v/>
      </c>
      <c r="U77" s="88"/>
      <c r="V77" s="76" t="str">
        <f>IF('Age-Level'!N40="C","E","")</f>
        <v/>
      </c>
      <c r="W77" s="88"/>
      <c r="X77" s="76" t="str">
        <f>IF('Age-Level'!O40="C","E","")</f>
        <v/>
      </c>
      <c r="Y77" s="88"/>
      <c r="Z77" s="76" t="str">
        <f>IF('Age-Level'!P40="C","E","")</f>
        <v/>
      </c>
      <c r="AA77" s="88"/>
      <c r="AB77" s="76" t="str">
        <f>IF('Age-Level'!Q40="C","E","")</f>
        <v/>
      </c>
      <c r="AC77" s="88"/>
      <c r="AD77" s="76" t="str">
        <f>IF('Age-Level'!R40="C","E","")</f>
        <v/>
      </c>
      <c r="AE77" s="95"/>
      <c r="AF77" s="20"/>
    </row>
    <row r="78" spans="1:32">
      <c r="A78" s="269" t="s">
        <v>80</v>
      </c>
      <c r="B78" s="76" t="str">
        <f>IF('Age-Level'!D47="C","E","")</f>
        <v/>
      </c>
      <c r="C78" s="88"/>
      <c r="D78" s="76" t="str">
        <f>IF('Age-Level'!E47="C","E","")</f>
        <v/>
      </c>
      <c r="E78" s="88"/>
      <c r="F78" s="76" t="str">
        <f>IF('Age-Level'!F47="C","E","")</f>
        <v/>
      </c>
      <c r="G78" s="88"/>
      <c r="H78" s="76" t="str">
        <f>IF('Age-Level'!G47="C","E","")</f>
        <v/>
      </c>
      <c r="I78" s="88"/>
      <c r="J78" s="76" t="str">
        <f>IF('Age-Level'!H47="C","E","")</f>
        <v/>
      </c>
      <c r="K78" s="88"/>
      <c r="L78" s="76" t="str">
        <f>IF('Age-Level'!I47="C","E","")</f>
        <v/>
      </c>
      <c r="M78" s="88"/>
      <c r="N78" s="76" t="str">
        <f>IF('Age-Level'!J47="C","E","")</f>
        <v/>
      </c>
      <c r="O78" s="88"/>
      <c r="P78" s="76" t="str">
        <f>IF('Age-Level'!K47="C","E","")</f>
        <v/>
      </c>
      <c r="Q78" s="88"/>
      <c r="R78" s="76" t="str">
        <f>IF('Age-Level'!L47="C","E","")</f>
        <v/>
      </c>
      <c r="S78" s="88"/>
      <c r="T78" s="76" t="str">
        <f>IF('Age-Level'!M47="C","E","")</f>
        <v/>
      </c>
      <c r="U78" s="88"/>
      <c r="V78" s="76" t="str">
        <f>IF('Age-Level'!N47="C","E","")</f>
        <v/>
      </c>
      <c r="W78" s="88"/>
      <c r="X78" s="76" t="str">
        <f>IF('Age-Level'!O47="C","E","")</f>
        <v/>
      </c>
      <c r="Y78" s="88"/>
      <c r="Z78" s="76" t="str">
        <f>IF('Age-Level'!P47="C","E","")</f>
        <v/>
      </c>
      <c r="AA78" s="88"/>
      <c r="AB78" s="76" t="str">
        <f>IF('Age-Level'!Q47="C","E","")</f>
        <v/>
      </c>
      <c r="AC78" s="88"/>
      <c r="AD78" s="76" t="str">
        <f>IF('Age-Level'!R47="C","E","")</f>
        <v/>
      </c>
      <c r="AE78" s="95"/>
      <c r="AF78" s="20"/>
    </row>
    <row r="79" spans="1:32">
      <c r="A79" s="267" t="str">
        <f>'Age-Level'!B48</f>
        <v>International Friendship Recognition Pin</v>
      </c>
      <c r="B79" s="78" t="str">
        <f>IF('Age-Level'!D49="A","E","")</f>
        <v/>
      </c>
      <c r="C79" s="86"/>
      <c r="D79" s="78" t="str">
        <f>IF('Age-Level'!E49="A","E","")</f>
        <v/>
      </c>
      <c r="E79" s="86"/>
      <c r="F79" s="78" t="str">
        <f>IF('Age-Level'!F49="A","E","")</f>
        <v/>
      </c>
      <c r="G79" s="86"/>
      <c r="H79" s="78" t="str">
        <f>IF('Age-Level'!G49="A","E","")</f>
        <v/>
      </c>
      <c r="I79" s="86"/>
      <c r="J79" s="78" t="str">
        <f>IF('Age-Level'!H49="A","E","")</f>
        <v/>
      </c>
      <c r="K79" s="86"/>
      <c r="L79" s="78" t="str">
        <f>IF('Age-Level'!I49="A","E","")</f>
        <v/>
      </c>
      <c r="M79" s="86"/>
      <c r="N79" s="78" t="str">
        <f>IF('Age-Level'!J49="A","E","")</f>
        <v/>
      </c>
      <c r="O79" s="86"/>
      <c r="P79" s="78" t="str">
        <f>IF('Age-Level'!K49="A","E","")</f>
        <v/>
      </c>
      <c r="Q79" s="86"/>
      <c r="R79" s="78" t="str">
        <f>IF('Age-Level'!L49="A","E","")</f>
        <v/>
      </c>
      <c r="S79" s="86"/>
      <c r="T79" s="78" t="str">
        <f>IF('Age-Level'!M49="A","E","")</f>
        <v/>
      </c>
      <c r="U79" s="86"/>
      <c r="V79" s="78" t="str">
        <f>IF('Age-Level'!N49="A","E","")</f>
        <v/>
      </c>
      <c r="W79" s="86"/>
      <c r="X79" s="78" t="str">
        <f>IF('Age-Level'!O49="A","E","")</f>
        <v/>
      </c>
      <c r="Y79" s="86"/>
      <c r="Z79" s="78" t="str">
        <f>IF('Age-Level'!P49="A","E","")</f>
        <v/>
      </c>
      <c r="AA79" s="86"/>
      <c r="AB79" s="78" t="str">
        <f>IF('Age-Level'!Q49="A","E","")</f>
        <v/>
      </c>
      <c r="AC79" s="86"/>
      <c r="AD79" s="78" t="str">
        <f>IF('Age-Level'!R49="A","E","")</f>
        <v/>
      </c>
      <c r="AE79" s="93"/>
      <c r="AF79" s="20"/>
    </row>
    <row r="80" spans="1:32" s="276" customFormat="1" ht="15">
      <c r="A80" s="278" t="s">
        <v>127</v>
      </c>
      <c r="B80" s="279"/>
      <c r="C80" s="280"/>
      <c r="D80" s="279"/>
      <c r="E80" s="280"/>
      <c r="F80" s="279"/>
      <c r="G80" s="280"/>
      <c r="H80" s="279"/>
      <c r="I80" s="280"/>
      <c r="J80" s="279"/>
      <c r="K80" s="280"/>
      <c r="L80" s="279"/>
      <c r="M80" s="280"/>
      <c r="N80" s="279"/>
      <c r="O80" s="280"/>
      <c r="P80" s="279"/>
      <c r="Q80" s="280"/>
      <c r="R80" s="279"/>
      <c r="S80" s="280"/>
      <c r="T80" s="279"/>
      <c r="U80" s="280"/>
      <c r="V80" s="279"/>
      <c r="W80" s="280"/>
      <c r="X80" s="279"/>
      <c r="Y80" s="280"/>
      <c r="Z80" s="279"/>
      <c r="AA80" s="280"/>
      <c r="AB80" s="279"/>
      <c r="AC80" s="280"/>
      <c r="AD80" s="279"/>
      <c r="AE80" s="281"/>
    </row>
    <row r="81" spans="1:32">
      <c r="A81" s="75" t="str">
        <f>'Fun Patches'!C5</f>
        <v>&lt;List Patch Here&gt;</v>
      </c>
      <c r="B81" s="76" t="str">
        <f>IF('Fun Patches'!D5="A","E","")</f>
        <v/>
      </c>
      <c r="C81" s="88"/>
      <c r="D81" s="76" t="str">
        <f>IF('Fun Patches'!E5="A","E","")</f>
        <v/>
      </c>
      <c r="E81" s="88"/>
      <c r="F81" s="76" t="str">
        <f>IF('Fun Patches'!F5="A","E","")</f>
        <v/>
      </c>
      <c r="G81" s="88"/>
      <c r="H81" s="76" t="str">
        <f>IF('Fun Patches'!G5="A","E","")</f>
        <v/>
      </c>
      <c r="I81" s="88"/>
      <c r="J81" s="76" t="str">
        <f>IF('Fun Patches'!H5="A","E","")</f>
        <v/>
      </c>
      <c r="K81" s="88"/>
      <c r="L81" s="76" t="str">
        <f>IF('Fun Patches'!I5="A","E","")</f>
        <v/>
      </c>
      <c r="M81" s="88"/>
      <c r="N81" s="76" t="str">
        <f>IF('Fun Patches'!J5="A","E","")</f>
        <v/>
      </c>
      <c r="O81" s="88"/>
      <c r="P81" s="76" t="str">
        <f>IF('Fun Patches'!K5="A","E","")</f>
        <v/>
      </c>
      <c r="Q81" s="88"/>
      <c r="R81" s="76" t="str">
        <f>IF('Fun Patches'!L5="A","E","")</f>
        <v/>
      </c>
      <c r="S81" s="88"/>
      <c r="T81" s="76" t="str">
        <f>IF('Fun Patches'!M5="A","E","")</f>
        <v/>
      </c>
      <c r="U81" s="88"/>
      <c r="V81" s="76" t="str">
        <f>IF('Fun Patches'!N5="A","E","")</f>
        <v/>
      </c>
      <c r="W81" s="88"/>
      <c r="X81" s="76" t="str">
        <f>IF('Fun Patches'!O5="A","E","")</f>
        <v/>
      </c>
      <c r="Y81" s="88"/>
      <c r="Z81" s="76" t="str">
        <f>IF('Fun Patches'!P5="A","E","")</f>
        <v/>
      </c>
      <c r="AA81" s="88"/>
      <c r="AB81" s="76" t="str">
        <f>IF('Fun Patches'!Q5="A","E","")</f>
        <v/>
      </c>
      <c r="AC81" s="88"/>
      <c r="AD81" s="76" t="str">
        <f>IF('Fun Patches'!R5="A","E","")</f>
        <v/>
      </c>
      <c r="AE81" s="95"/>
      <c r="AF81" s="20"/>
    </row>
    <row r="82" spans="1:32">
      <c r="A82" s="75" t="str">
        <f>'Fun Patches'!C6</f>
        <v>&lt;List Patch Here&gt;</v>
      </c>
      <c r="B82" s="76" t="str">
        <f>IF('Fun Patches'!D6="A","E","")</f>
        <v/>
      </c>
      <c r="C82" s="88"/>
      <c r="D82" s="76" t="str">
        <f>IF('Fun Patches'!E6="A","E","")</f>
        <v/>
      </c>
      <c r="E82" s="88"/>
      <c r="F82" s="76" t="str">
        <f>IF('Fun Patches'!F6="A","E","")</f>
        <v/>
      </c>
      <c r="G82" s="88"/>
      <c r="H82" s="76" t="str">
        <f>IF('Fun Patches'!G6="A","E","")</f>
        <v/>
      </c>
      <c r="I82" s="88"/>
      <c r="J82" s="76" t="str">
        <f>IF('Fun Patches'!H6="A","E","")</f>
        <v/>
      </c>
      <c r="K82" s="88"/>
      <c r="L82" s="76" t="str">
        <f>IF('Fun Patches'!I6="A","E","")</f>
        <v/>
      </c>
      <c r="M82" s="88"/>
      <c r="N82" s="76" t="str">
        <f>IF('Fun Patches'!J6="A","E","")</f>
        <v/>
      </c>
      <c r="O82" s="88"/>
      <c r="P82" s="76" t="str">
        <f>IF('Fun Patches'!K6="A","E","")</f>
        <v/>
      </c>
      <c r="Q82" s="88"/>
      <c r="R82" s="76" t="str">
        <f>IF('Fun Patches'!L6="A","E","")</f>
        <v/>
      </c>
      <c r="S82" s="88"/>
      <c r="T82" s="76" t="str">
        <f>IF('Fun Patches'!M6="A","E","")</f>
        <v/>
      </c>
      <c r="U82" s="88"/>
      <c r="V82" s="76" t="str">
        <f>IF('Fun Patches'!N6="A","E","")</f>
        <v/>
      </c>
      <c r="W82" s="88"/>
      <c r="X82" s="76" t="str">
        <f>IF('Fun Patches'!O6="A","E","")</f>
        <v/>
      </c>
      <c r="Y82" s="88"/>
      <c r="Z82" s="76" t="str">
        <f>IF('Fun Patches'!P6="A","E","")</f>
        <v/>
      </c>
      <c r="AA82" s="88"/>
      <c r="AB82" s="76" t="str">
        <f>IF('Fun Patches'!Q6="A","E","")</f>
        <v/>
      </c>
      <c r="AC82" s="88"/>
      <c r="AD82" s="76" t="str">
        <f>IF('Fun Patches'!R6="A","E","")</f>
        <v/>
      </c>
      <c r="AE82" s="95"/>
      <c r="AF82" s="20"/>
    </row>
    <row r="83" spans="1:32">
      <c r="A83" s="75" t="str">
        <f>'Fun Patches'!C7</f>
        <v>&lt;List Patch Here&gt;</v>
      </c>
      <c r="B83" s="76" t="str">
        <f>IF('Fun Patches'!D7="A","E","")</f>
        <v/>
      </c>
      <c r="C83" s="88"/>
      <c r="D83" s="76" t="str">
        <f>IF('Fun Patches'!E7="A","E","")</f>
        <v/>
      </c>
      <c r="E83" s="88"/>
      <c r="F83" s="76" t="str">
        <f>IF('Fun Patches'!F7="A","E","")</f>
        <v/>
      </c>
      <c r="G83" s="88"/>
      <c r="H83" s="76" t="str">
        <f>IF('Fun Patches'!G7="A","E","")</f>
        <v/>
      </c>
      <c r="I83" s="88"/>
      <c r="J83" s="76" t="str">
        <f>IF('Fun Patches'!H7="A","E","")</f>
        <v/>
      </c>
      <c r="K83" s="88"/>
      <c r="L83" s="76" t="str">
        <f>IF('Fun Patches'!I7="A","E","")</f>
        <v/>
      </c>
      <c r="M83" s="88"/>
      <c r="N83" s="76" t="str">
        <f>IF('Fun Patches'!J7="A","E","")</f>
        <v/>
      </c>
      <c r="O83" s="88"/>
      <c r="P83" s="76" t="str">
        <f>IF('Fun Patches'!K7="A","E","")</f>
        <v/>
      </c>
      <c r="Q83" s="88"/>
      <c r="R83" s="76" t="str">
        <f>IF('Fun Patches'!L7="A","E","")</f>
        <v/>
      </c>
      <c r="S83" s="88"/>
      <c r="T83" s="76" t="str">
        <f>IF('Fun Patches'!M7="A","E","")</f>
        <v/>
      </c>
      <c r="U83" s="88"/>
      <c r="V83" s="76" t="str">
        <f>IF('Fun Patches'!N7="A","E","")</f>
        <v/>
      </c>
      <c r="W83" s="88"/>
      <c r="X83" s="76" t="str">
        <f>IF('Fun Patches'!O7="A","E","")</f>
        <v/>
      </c>
      <c r="Y83" s="88"/>
      <c r="Z83" s="76" t="str">
        <f>IF('Fun Patches'!P7="A","E","")</f>
        <v/>
      </c>
      <c r="AA83" s="88"/>
      <c r="AB83" s="76" t="str">
        <f>IF('Fun Patches'!Q7="A","E","")</f>
        <v/>
      </c>
      <c r="AC83" s="88"/>
      <c r="AD83" s="76" t="str">
        <f>IF('Fun Patches'!R7="A","E","")</f>
        <v/>
      </c>
      <c r="AE83" s="95"/>
      <c r="AF83" s="20"/>
    </row>
    <row r="84" spans="1:32">
      <c r="A84" s="75" t="str">
        <f>'Fun Patches'!C8</f>
        <v>&lt;List Patch Here&gt;</v>
      </c>
      <c r="B84" s="76" t="str">
        <f>IF('Fun Patches'!D8="A","E","")</f>
        <v/>
      </c>
      <c r="C84" s="88"/>
      <c r="D84" s="76" t="str">
        <f>IF('Fun Patches'!E8="A","E","")</f>
        <v/>
      </c>
      <c r="E84" s="88"/>
      <c r="F84" s="76" t="str">
        <f>IF('Fun Patches'!F8="A","E","")</f>
        <v/>
      </c>
      <c r="G84" s="88"/>
      <c r="H84" s="76" t="str">
        <f>IF('Fun Patches'!G8="A","E","")</f>
        <v/>
      </c>
      <c r="I84" s="88"/>
      <c r="J84" s="76" t="str">
        <f>IF('Fun Patches'!H8="A","E","")</f>
        <v/>
      </c>
      <c r="K84" s="88"/>
      <c r="L84" s="76" t="str">
        <f>IF('Fun Patches'!I8="A","E","")</f>
        <v/>
      </c>
      <c r="M84" s="88"/>
      <c r="N84" s="76" t="str">
        <f>IF('Fun Patches'!J8="A","E","")</f>
        <v/>
      </c>
      <c r="O84" s="88"/>
      <c r="P84" s="76" t="str">
        <f>IF('Fun Patches'!K8="A","E","")</f>
        <v/>
      </c>
      <c r="Q84" s="88"/>
      <c r="R84" s="76" t="str">
        <f>IF('Fun Patches'!L8="A","E","")</f>
        <v/>
      </c>
      <c r="S84" s="88"/>
      <c r="T84" s="76" t="str">
        <f>IF('Fun Patches'!M8="A","E","")</f>
        <v/>
      </c>
      <c r="U84" s="88"/>
      <c r="V84" s="76" t="str">
        <f>IF('Fun Patches'!N8="A","E","")</f>
        <v/>
      </c>
      <c r="W84" s="88"/>
      <c r="X84" s="76" t="str">
        <f>IF('Fun Patches'!O8="A","E","")</f>
        <v/>
      </c>
      <c r="Y84" s="88"/>
      <c r="Z84" s="76" t="str">
        <f>IF('Fun Patches'!P8="A","E","")</f>
        <v/>
      </c>
      <c r="AA84" s="88"/>
      <c r="AB84" s="76" t="str">
        <f>IF('Fun Patches'!Q8="A","E","")</f>
        <v/>
      </c>
      <c r="AC84" s="88"/>
      <c r="AD84" s="76" t="str">
        <f>IF('Fun Patches'!R8="A","E","")</f>
        <v/>
      </c>
      <c r="AE84" s="95"/>
      <c r="AF84" s="20"/>
    </row>
    <row r="85" spans="1:32">
      <c r="A85" s="75" t="str">
        <f>'Fun Patches'!C9</f>
        <v>&lt;List Patch Here&gt;</v>
      </c>
      <c r="B85" s="76" t="str">
        <f>IF('Fun Patches'!D9="A","E","")</f>
        <v/>
      </c>
      <c r="C85" s="88"/>
      <c r="D85" s="76" t="str">
        <f>IF('Fun Patches'!E9="A","E","")</f>
        <v/>
      </c>
      <c r="E85" s="88"/>
      <c r="F85" s="76" t="str">
        <f>IF('Fun Patches'!F9="A","E","")</f>
        <v/>
      </c>
      <c r="G85" s="88"/>
      <c r="H85" s="76" t="str">
        <f>IF('Fun Patches'!G9="A","E","")</f>
        <v/>
      </c>
      <c r="I85" s="88"/>
      <c r="J85" s="76" t="str">
        <f>IF('Fun Patches'!H9="A","E","")</f>
        <v/>
      </c>
      <c r="K85" s="88"/>
      <c r="L85" s="76" t="str">
        <f>IF('Fun Patches'!I9="A","E","")</f>
        <v/>
      </c>
      <c r="M85" s="88"/>
      <c r="N85" s="76" t="str">
        <f>IF('Fun Patches'!J9="A","E","")</f>
        <v/>
      </c>
      <c r="O85" s="88"/>
      <c r="P85" s="76" t="str">
        <f>IF('Fun Patches'!K9="A","E","")</f>
        <v/>
      </c>
      <c r="Q85" s="88"/>
      <c r="R85" s="76" t="str">
        <f>IF('Fun Patches'!L9="A","E","")</f>
        <v/>
      </c>
      <c r="S85" s="88"/>
      <c r="T85" s="76" t="str">
        <f>IF('Fun Patches'!M9="A","E","")</f>
        <v/>
      </c>
      <c r="U85" s="88"/>
      <c r="V85" s="76" t="str">
        <f>IF('Fun Patches'!N9="A","E","")</f>
        <v/>
      </c>
      <c r="W85" s="88"/>
      <c r="X85" s="76" t="str">
        <f>IF('Fun Patches'!O9="A","E","")</f>
        <v/>
      </c>
      <c r="Y85" s="88"/>
      <c r="Z85" s="76" t="str">
        <f>IF('Fun Patches'!P9="A","E","")</f>
        <v/>
      </c>
      <c r="AA85" s="88"/>
      <c r="AB85" s="76" t="str">
        <f>IF('Fun Patches'!Q9="A","E","")</f>
        <v/>
      </c>
      <c r="AC85" s="88"/>
      <c r="AD85" s="76" t="str">
        <f>IF('Fun Patches'!R9="A","E","")</f>
        <v/>
      </c>
      <c r="AE85" s="95"/>
      <c r="AF85" s="20"/>
    </row>
    <row r="86" spans="1:32">
      <c r="A86" s="75" t="str">
        <f>'Fun Patches'!C10</f>
        <v>&lt;List Patch Here&gt;</v>
      </c>
      <c r="B86" s="76" t="str">
        <f>IF('Fun Patches'!D10="A","E","")</f>
        <v/>
      </c>
      <c r="C86" s="88"/>
      <c r="D86" s="76" t="str">
        <f>IF('Fun Patches'!E10="A","E","")</f>
        <v/>
      </c>
      <c r="E86" s="88"/>
      <c r="F86" s="76" t="str">
        <f>IF('Fun Patches'!F10="A","E","")</f>
        <v/>
      </c>
      <c r="G86" s="88"/>
      <c r="H86" s="76" t="str">
        <f>IF('Fun Patches'!G10="A","E","")</f>
        <v/>
      </c>
      <c r="I86" s="88"/>
      <c r="J86" s="76" t="str">
        <f>IF('Fun Patches'!H10="A","E","")</f>
        <v/>
      </c>
      <c r="K86" s="88"/>
      <c r="L86" s="76" t="str">
        <f>IF('Fun Patches'!I10="A","E","")</f>
        <v/>
      </c>
      <c r="M86" s="88"/>
      <c r="N86" s="76" t="str">
        <f>IF('Fun Patches'!J10="A","E","")</f>
        <v/>
      </c>
      <c r="O86" s="88"/>
      <c r="P86" s="76" t="str">
        <f>IF('Fun Patches'!K10="A","E","")</f>
        <v/>
      </c>
      <c r="Q86" s="88"/>
      <c r="R86" s="76" t="str">
        <f>IF('Fun Patches'!L10="A","E","")</f>
        <v/>
      </c>
      <c r="S86" s="88"/>
      <c r="T86" s="76" t="str">
        <f>IF('Fun Patches'!M10="A","E","")</f>
        <v/>
      </c>
      <c r="U86" s="88"/>
      <c r="V86" s="76" t="str">
        <f>IF('Fun Patches'!N10="A","E","")</f>
        <v/>
      </c>
      <c r="W86" s="88"/>
      <c r="X86" s="76" t="str">
        <f>IF('Fun Patches'!O10="A","E","")</f>
        <v/>
      </c>
      <c r="Y86" s="88"/>
      <c r="Z86" s="76" t="str">
        <f>IF('Fun Patches'!P10="A","E","")</f>
        <v/>
      </c>
      <c r="AA86" s="88"/>
      <c r="AB86" s="76" t="str">
        <f>IF('Fun Patches'!Q10="A","E","")</f>
        <v/>
      </c>
      <c r="AC86" s="88"/>
      <c r="AD86" s="76" t="str">
        <f>IF('Fun Patches'!R10="A","E","")</f>
        <v/>
      </c>
      <c r="AE86" s="95"/>
      <c r="AF86" s="20"/>
    </row>
    <row r="87" spans="1:32">
      <c r="A87" s="75" t="str">
        <f>'Fun Patches'!C11</f>
        <v>&lt;List Patch Here&gt;</v>
      </c>
      <c r="B87" s="76" t="str">
        <f>IF('Fun Patches'!D11="A","E","")</f>
        <v/>
      </c>
      <c r="C87" s="88"/>
      <c r="D87" s="76" t="str">
        <f>IF('Fun Patches'!E11="A","E","")</f>
        <v/>
      </c>
      <c r="E87" s="88"/>
      <c r="F87" s="76" t="str">
        <f>IF('Fun Patches'!F11="A","E","")</f>
        <v/>
      </c>
      <c r="G87" s="88"/>
      <c r="H87" s="76" t="str">
        <f>IF('Fun Patches'!G11="A","E","")</f>
        <v/>
      </c>
      <c r="I87" s="88"/>
      <c r="J87" s="76" t="str">
        <f>IF('Fun Patches'!H11="A","E","")</f>
        <v/>
      </c>
      <c r="K87" s="88"/>
      <c r="L87" s="76" t="str">
        <f>IF('Fun Patches'!I11="A","E","")</f>
        <v/>
      </c>
      <c r="M87" s="88"/>
      <c r="N87" s="76" t="str">
        <f>IF('Fun Patches'!J11="A","E","")</f>
        <v/>
      </c>
      <c r="O87" s="88"/>
      <c r="P87" s="76" t="str">
        <f>IF('Fun Patches'!K11="A","E","")</f>
        <v/>
      </c>
      <c r="Q87" s="88"/>
      <c r="R87" s="76" t="str">
        <f>IF('Fun Patches'!L11="A","E","")</f>
        <v/>
      </c>
      <c r="S87" s="88"/>
      <c r="T87" s="76" t="str">
        <f>IF('Fun Patches'!M11="A","E","")</f>
        <v/>
      </c>
      <c r="U87" s="88"/>
      <c r="V87" s="76" t="str">
        <f>IF('Fun Patches'!N11="A","E","")</f>
        <v/>
      </c>
      <c r="W87" s="88"/>
      <c r="X87" s="76" t="str">
        <f>IF('Fun Patches'!O11="A","E","")</f>
        <v/>
      </c>
      <c r="Y87" s="88"/>
      <c r="Z87" s="76" t="str">
        <f>IF('Fun Patches'!P11="A","E","")</f>
        <v/>
      </c>
      <c r="AA87" s="88"/>
      <c r="AB87" s="76" t="str">
        <f>IF('Fun Patches'!Q11="A","E","")</f>
        <v/>
      </c>
      <c r="AC87" s="88"/>
      <c r="AD87" s="76" t="str">
        <f>IF('Fun Patches'!R11="A","E","")</f>
        <v/>
      </c>
      <c r="AE87" s="95"/>
      <c r="AF87" s="20"/>
    </row>
    <row r="88" spans="1:32">
      <c r="A88" s="75" t="str">
        <f>'Fun Patches'!C12</f>
        <v>&lt;List Patch Here&gt;</v>
      </c>
      <c r="B88" s="76" t="str">
        <f>IF('Fun Patches'!D12="A","E","")</f>
        <v/>
      </c>
      <c r="C88" s="88"/>
      <c r="D88" s="76" t="str">
        <f>IF('Fun Patches'!E12="A","E","")</f>
        <v/>
      </c>
      <c r="E88" s="88"/>
      <c r="F88" s="76" t="str">
        <f>IF('Fun Patches'!F12="A","E","")</f>
        <v/>
      </c>
      <c r="G88" s="88"/>
      <c r="H88" s="76" t="str">
        <f>IF('Fun Patches'!G12="A","E","")</f>
        <v/>
      </c>
      <c r="I88" s="88"/>
      <c r="J88" s="76" t="str">
        <f>IF('Fun Patches'!H12="A","E","")</f>
        <v/>
      </c>
      <c r="K88" s="88"/>
      <c r="L88" s="76" t="str">
        <f>IF('Fun Patches'!I12="A","E","")</f>
        <v/>
      </c>
      <c r="M88" s="88"/>
      <c r="N88" s="76" t="str">
        <f>IF('Fun Patches'!J12="A","E","")</f>
        <v/>
      </c>
      <c r="O88" s="88"/>
      <c r="P88" s="76" t="str">
        <f>IF('Fun Patches'!K12="A","E","")</f>
        <v/>
      </c>
      <c r="Q88" s="88"/>
      <c r="R88" s="76" t="str">
        <f>IF('Fun Patches'!L12="A","E","")</f>
        <v/>
      </c>
      <c r="S88" s="88"/>
      <c r="T88" s="76" t="str">
        <f>IF('Fun Patches'!M12="A","E","")</f>
        <v/>
      </c>
      <c r="U88" s="88"/>
      <c r="V88" s="76" t="str">
        <f>IF('Fun Patches'!N12="A","E","")</f>
        <v/>
      </c>
      <c r="W88" s="88"/>
      <c r="X88" s="76" t="str">
        <f>IF('Fun Patches'!O12="A","E","")</f>
        <v/>
      </c>
      <c r="Y88" s="88"/>
      <c r="Z88" s="76" t="str">
        <f>IF('Fun Patches'!P12="A","E","")</f>
        <v/>
      </c>
      <c r="AA88" s="88"/>
      <c r="AB88" s="76" t="str">
        <f>IF('Fun Patches'!Q12="A","E","")</f>
        <v/>
      </c>
      <c r="AC88" s="88"/>
      <c r="AD88" s="76" t="str">
        <f>IF('Fun Patches'!R12="A","E","")</f>
        <v/>
      </c>
      <c r="AE88" s="95"/>
      <c r="AF88" s="20"/>
    </row>
    <row r="89" spans="1:32">
      <c r="A89" s="75" t="str">
        <f>'Fun Patches'!C13</f>
        <v>&lt;List Patch Here&gt;</v>
      </c>
      <c r="B89" s="76" t="str">
        <f>IF('Fun Patches'!D13="A","E","")</f>
        <v/>
      </c>
      <c r="C89" s="88"/>
      <c r="D89" s="76" t="str">
        <f>IF('Fun Patches'!E13="A","E","")</f>
        <v/>
      </c>
      <c r="E89" s="88"/>
      <c r="F89" s="76" t="str">
        <f>IF('Fun Patches'!F13="A","E","")</f>
        <v/>
      </c>
      <c r="G89" s="88"/>
      <c r="H89" s="76" t="str">
        <f>IF('Fun Patches'!G13="A","E","")</f>
        <v/>
      </c>
      <c r="I89" s="88"/>
      <c r="J89" s="76" t="str">
        <f>IF('Fun Patches'!H13="A","E","")</f>
        <v/>
      </c>
      <c r="K89" s="88"/>
      <c r="L89" s="76" t="str">
        <f>IF('Fun Patches'!I13="A","E","")</f>
        <v/>
      </c>
      <c r="M89" s="88"/>
      <c r="N89" s="76" t="str">
        <f>IF('Fun Patches'!J13="A","E","")</f>
        <v/>
      </c>
      <c r="O89" s="88"/>
      <c r="P89" s="76" t="str">
        <f>IF('Fun Patches'!K13="A","E","")</f>
        <v/>
      </c>
      <c r="Q89" s="88"/>
      <c r="R89" s="76" t="str">
        <f>IF('Fun Patches'!L13="A","E","")</f>
        <v/>
      </c>
      <c r="S89" s="88"/>
      <c r="T89" s="76" t="str">
        <f>IF('Fun Patches'!M13="A","E","")</f>
        <v/>
      </c>
      <c r="U89" s="88"/>
      <c r="V89" s="76" t="str">
        <f>IF('Fun Patches'!N13="A","E","")</f>
        <v/>
      </c>
      <c r="W89" s="88"/>
      <c r="X89" s="76" t="str">
        <f>IF('Fun Patches'!O13="A","E","")</f>
        <v/>
      </c>
      <c r="Y89" s="88"/>
      <c r="Z89" s="76" t="str">
        <f>IF('Fun Patches'!P13="A","E","")</f>
        <v/>
      </c>
      <c r="AA89" s="88"/>
      <c r="AB89" s="76" t="str">
        <f>IF('Fun Patches'!Q13="A","E","")</f>
        <v/>
      </c>
      <c r="AC89" s="88"/>
      <c r="AD89" s="76" t="str">
        <f>IF('Fun Patches'!R13="A","E","")</f>
        <v/>
      </c>
      <c r="AE89" s="95"/>
      <c r="AF89" s="20"/>
    </row>
    <row r="90" spans="1:32">
      <c r="A90" s="75" t="str">
        <f>'Fun Patches'!C14</f>
        <v>&lt;List Patch Here&gt;</v>
      </c>
      <c r="B90" s="76" t="str">
        <f>IF('Fun Patches'!D14="A","E","")</f>
        <v/>
      </c>
      <c r="C90" s="88"/>
      <c r="D90" s="76" t="str">
        <f>IF('Fun Patches'!E14="A","E","")</f>
        <v/>
      </c>
      <c r="E90" s="88"/>
      <c r="F90" s="76" t="str">
        <f>IF('Fun Patches'!F14="A","E","")</f>
        <v/>
      </c>
      <c r="G90" s="88"/>
      <c r="H90" s="76" t="str">
        <f>IF('Fun Patches'!G14="A","E","")</f>
        <v/>
      </c>
      <c r="I90" s="88"/>
      <c r="J90" s="76" t="str">
        <f>IF('Fun Patches'!H14="A","E","")</f>
        <v/>
      </c>
      <c r="K90" s="88"/>
      <c r="L90" s="76" t="str">
        <f>IF('Fun Patches'!I14="A","E","")</f>
        <v/>
      </c>
      <c r="M90" s="88"/>
      <c r="N90" s="76" t="str">
        <f>IF('Fun Patches'!J14="A","E","")</f>
        <v/>
      </c>
      <c r="O90" s="88"/>
      <c r="P90" s="76" t="str">
        <f>IF('Fun Patches'!K14="A","E","")</f>
        <v/>
      </c>
      <c r="Q90" s="88"/>
      <c r="R90" s="76" t="str">
        <f>IF('Fun Patches'!L14="A","E","")</f>
        <v/>
      </c>
      <c r="S90" s="88"/>
      <c r="T90" s="76" t="str">
        <f>IF('Fun Patches'!M14="A","E","")</f>
        <v/>
      </c>
      <c r="U90" s="88"/>
      <c r="V90" s="76" t="str">
        <f>IF('Fun Patches'!N14="A","E","")</f>
        <v/>
      </c>
      <c r="W90" s="88"/>
      <c r="X90" s="76" t="str">
        <f>IF('Fun Patches'!O14="A","E","")</f>
        <v/>
      </c>
      <c r="Y90" s="88"/>
      <c r="Z90" s="76" t="str">
        <f>IF('Fun Patches'!P14="A","E","")</f>
        <v/>
      </c>
      <c r="AA90" s="88"/>
      <c r="AB90" s="76" t="str">
        <f>IF('Fun Patches'!Q14="A","E","")</f>
        <v/>
      </c>
      <c r="AC90" s="88"/>
      <c r="AD90" s="76" t="str">
        <f>IF('Fun Patches'!R14="A","E","")</f>
        <v/>
      </c>
      <c r="AE90" s="95"/>
      <c r="AF90" s="20"/>
    </row>
    <row r="91" spans="1:32">
      <c r="A91" s="75" t="str">
        <f>'Fun Patches'!C15</f>
        <v>&lt;List Patch Here&gt;</v>
      </c>
      <c r="B91" s="76" t="str">
        <f>IF('Fun Patches'!D15="A","E","")</f>
        <v/>
      </c>
      <c r="C91" s="88"/>
      <c r="D91" s="76" t="str">
        <f>IF('Fun Patches'!E15="A","E","")</f>
        <v/>
      </c>
      <c r="E91" s="88"/>
      <c r="F91" s="76" t="str">
        <f>IF('Fun Patches'!F15="A","E","")</f>
        <v/>
      </c>
      <c r="G91" s="88"/>
      <c r="H91" s="76" t="str">
        <f>IF('Fun Patches'!G15="A","E","")</f>
        <v/>
      </c>
      <c r="I91" s="88"/>
      <c r="J91" s="76" t="str">
        <f>IF('Fun Patches'!H15="A","E","")</f>
        <v/>
      </c>
      <c r="K91" s="88"/>
      <c r="L91" s="76" t="str">
        <f>IF('Fun Patches'!I15="A","E","")</f>
        <v/>
      </c>
      <c r="M91" s="88"/>
      <c r="N91" s="76" t="str">
        <f>IF('Fun Patches'!J15="A","E","")</f>
        <v/>
      </c>
      <c r="O91" s="88"/>
      <c r="P91" s="76" t="str">
        <f>IF('Fun Patches'!K15="A","E","")</f>
        <v/>
      </c>
      <c r="Q91" s="88"/>
      <c r="R91" s="76" t="str">
        <f>IF('Fun Patches'!L15="A","E","")</f>
        <v/>
      </c>
      <c r="S91" s="88"/>
      <c r="T91" s="76" t="str">
        <f>IF('Fun Patches'!M15="A","E","")</f>
        <v/>
      </c>
      <c r="U91" s="88"/>
      <c r="V91" s="76" t="str">
        <f>IF('Fun Patches'!N15="A","E","")</f>
        <v/>
      </c>
      <c r="W91" s="88"/>
      <c r="X91" s="76" t="str">
        <f>IF('Fun Patches'!O15="A","E","")</f>
        <v/>
      </c>
      <c r="Y91" s="88"/>
      <c r="Z91" s="76" t="str">
        <f>IF('Fun Patches'!P15="A","E","")</f>
        <v/>
      </c>
      <c r="AA91" s="88"/>
      <c r="AB91" s="76" t="str">
        <f>IF('Fun Patches'!Q15="A","E","")</f>
        <v/>
      </c>
      <c r="AC91" s="88"/>
      <c r="AD91" s="76" t="str">
        <f>IF('Fun Patches'!R15="A","E","")</f>
        <v/>
      </c>
      <c r="AE91" s="95"/>
      <c r="AF91" s="20"/>
    </row>
    <row r="92" spans="1:32">
      <c r="A92" s="75" t="str">
        <f>'Fun Patches'!C16</f>
        <v>&lt;List Patch Here&gt;</v>
      </c>
      <c r="B92" s="76" t="str">
        <f>IF('Fun Patches'!D16="A","E","")</f>
        <v/>
      </c>
      <c r="C92" s="88"/>
      <c r="D92" s="76" t="str">
        <f>IF('Fun Patches'!E16="A","E","")</f>
        <v/>
      </c>
      <c r="E92" s="88"/>
      <c r="F92" s="76" t="str">
        <f>IF('Fun Patches'!F16="A","E","")</f>
        <v/>
      </c>
      <c r="G92" s="88"/>
      <c r="H92" s="76" t="str">
        <f>IF('Fun Patches'!G16="A","E","")</f>
        <v/>
      </c>
      <c r="I92" s="88"/>
      <c r="J92" s="76" t="str">
        <f>IF('Fun Patches'!H16="A","E","")</f>
        <v/>
      </c>
      <c r="K92" s="88"/>
      <c r="L92" s="76" t="str">
        <f>IF('Fun Patches'!I16="A","E","")</f>
        <v/>
      </c>
      <c r="M92" s="88"/>
      <c r="N92" s="76" t="str">
        <f>IF('Fun Patches'!J16="A","E","")</f>
        <v/>
      </c>
      <c r="O92" s="88"/>
      <c r="P92" s="76" t="str">
        <f>IF('Fun Patches'!K16="A","E","")</f>
        <v/>
      </c>
      <c r="Q92" s="88"/>
      <c r="R92" s="76" t="str">
        <f>IF('Fun Patches'!L16="A","E","")</f>
        <v/>
      </c>
      <c r="S92" s="88"/>
      <c r="T92" s="76" t="str">
        <f>IF('Fun Patches'!M16="A","E","")</f>
        <v/>
      </c>
      <c r="U92" s="88"/>
      <c r="V92" s="76" t="str">
        <f>IF('Fun Patches'!N16="A","E","")</f>
        <v/>
      </c>
      <c r="W92" s="88"/>
      <c r="X92" s="76" t="str">
        <f>IF('Fun Patches'!O16="A","E","")</f>
        <v/>
      </c>
      <c r="Y92" s="88"/>
      <c r="Z92" s="76" t="str">
        <f>IF('Fun Patches'!P16="A","E","")</f>
        <v/>
      </c>
      <c r="AA92" s="88"/>
      <c r="AB92" s="76" t="str">
        <f>IF('Fun Patches'!Q16="A","E","")</f>
        <v/>
      </c>
      <c r="AC92" s="88"/>
      <c r="AD92" s="76" t="str">
        <f>IF('Fun Patches'!R16="A","E","")</f>
        <v/>
      </c>
      <c r="AE92" s="95"/>
      <c r="AF92" s="20"/>
    </row>
    <row r="93" spans="1:32">
      <c r="A93" s="75" t="str">
        <f>'Fun Patches'!C17</f>
        <v>&lt;List Patch Here&gt;</v>
      </c>
      <c r="B93" s="76" t="str">
        <f>IF('Fun Patches'!D17="A","E","")</f>
        <v/>
      </c>
      <c r="C93" s="88"/>
      <c r="D93" s="76" t="str">
        <f>IF('Fun Patches'!E17="A","E","")</f>
        <v/>
      </c>
      <c r="E93" s="88"/>
      <c r="F93" s="76" t="str">
        <f>IF('Fun Patches'!F17="A","E","")</f>
        <v/>
      </c>
      <c r="G93" s="88"/>
      <c r="H93" s="76" t="str">
        <f>IF('Fun Patches'!G17="A","E","")</f>
        <v/>
      </c>
      <c r="I93" s="88"/>
      <c r="J93" s="76" t="str">
        <f>IF('Fun Patches'!H17="A","E","")</f>
        <v/>
      </c>
      <c r="K93" s="88"/>
      <c r="L93" s="76" t="str">
        <f>IF('Fun Patches'!I17="A","E","")</f>
        <v/>
      </c>
      <c r="M93" s="88"/>
      <c r="N93" s="76" t="str">
        <f>IF('Fun Patches'!J17="A","E","")</f>
        <v/>
      </c>
      <c r="O93" s="88"/>
      <c r="P93" s="76" t="str">
        <f>IF('Fun Patches'!K17="A","E","")</f>
        <v/>
      </c>
      <c r="Q93" s="88"/>
      <c r="R93" s="76" t="str">
        <f>IF('Fun Patches'!L17="A","E","")</f>
        <v/>
      </c>
      <c r="S93" s="88"/>
      <c r="T93" s="76" t="str">
        <f>IF('Fun Patches'!M17="A","E","")</f>
        <v/>
      </c>
      <c r="U93" s="88"/>
      <c r="V93" s="76" t="str">
        <f>IF('Fun Patches'!N17="A","E","")</f>
        <v/>
      </c>
      <c r="W93" s="88"/>
      <c r="X93" s="76" t="str">
        <f>IF('Fun Patches'!O17="A","E","")</f>
        <v/>
      </c>
      <c r="Y93" s="88"/>
      <c r="Z93" s="76" t="str">
        <f>IF('Fun Patches'!P17="A","E","")</f>
        <v/>
      </c>
      <c r="AA93" s="88"/>
      <c r="AB93" s="76" t="str">
        <f>IF('Fun Patches'!Q17="A","E","")</f>
        <v/>
      </c>
      <c r="AC93" s="88"/>
      <c r="AD93" s="76" t="str">
        <f>IF('Fun Patches'!R17="A","E","")</f>
        <v/>
      </c>
      <c r="AE93" s="95"/>
      <c r="AF93" s="20"/>
    </row>
    <row r="94" spans="1:32">
      <c r="A94" s="75" t="str">
        <f>'Fun Patches'!C18</f>
        <v>&lt;List Patch Here&gt;</v>
      </c>
      <c r="B94" s="76" t="str">
        <f>IF('Fun Patches'!D18="A","E","")</f>
        <v/>
      </c>
      <c r="C94" s="88"/>
      <c r="D94" s="76" t="str">
        <f>IF('Fun Patches'!E18="A","E","")</f>
        <v/>
      </c>
      <c r="E94" s="88"/>
      <c r="F94" s="76" t="str">
        <f>IF('Fun Patches'!F18="A","E","")</f>
        <v/>
      </c>
      <c r="G94" s="88"/>
      <c r="H94" s="76" t="str">
        <f>IF('Fun Patches'!G18="A","E","")</f>
        <v/>
      </c>
      <c r="I94" s="88"/>
      <c r="J94" s="76" t="str">
        <f>IF('Fun Patches'!H18="A","E","")</f>
        <v/>
      </c>
      <c r="K94" s="88"/>
      <c r="L94" s="76" t="str">
        <f>IF('Fun Patches'!I18="A","E","")</f>
        <v/>
      </c>
      <c r="M94" s="88"/>
      <c r="N94" s="76" t="str">
        <f>IF('Fun Patches'!J18="A","E","")</f>
        <v/>
      </c>
      <c r="O94" s="88"/>
      <c r="P94" s="76" t="str">
        <f>IF('Fun Patches'!K18="A","E","")</f>
        <v/>
      </c>
      <c r="Q94" s="88"/>
      <c r="R94" s="76" t="str">
        <f>IF('Fun Patches'!L18="A","E","")</f>
        <v/>
      </c>
      <c r="S94" s="88"/>
      <c r="T94" s="76" t="str">
        <f>IF('Fun Patches'!M18="A","E","")</f>
        <v/>
      </c>
      <c r="U94" s="88"/>
      <c r="V94" s="76" t="str">
        <f>IF('Fun Patches'!N18="A","E","")</f>
        <v/>
      </c>
      <c r="W94" s="88"/>
      <c r="X94" s="76" t="str">
        <f>IF('Fun Patches'!O18="A","E","")</f>
        <v/>
      </c>
      <c r="Y94" s="88"/>
      <c r="Z94" s="76" t="str">
        <f>IF('Fun Patches'!P18="A","E","")</f>
        <v/>
      </c>
      <c r="AA94" s="88"/>
      <c r="AB94" s="76" t="str">
        <f>IF('Fun Patches'!Q18="A","E","")</f>
        <v/>
      </c>
      <c r="AC94" s="88"/>
      <c r="AD94" s="76" t="str">
        <f>IF('Fun Patches'!R18="A","E","")</f>
        <v/>
      </c>
      <c r="AE94" s="95"/>
      <c r="AF94" s="20"/>
    </row>
    <row r="95" spans="1:32">
      <c r="A95" s="75" t="str">
        <f>'Fun Patches'!C19</f>
        <v>&lt;List Patch Here&gt;</v>
      </c>
      <c r="B95" s="76" t="str">
        <f>IF('Fun Patches'!D19="A","E","")</f>
        <v/>
      </c>
      <c r="C95" s="88"/>
      <c r="D95" s="76" t="str">
        <f>IF('Fun Patches'!E19="A","E","")</f>
        <v/>
      </c>
      <c r="E95" s="88"/>
      <c r="F95" s="76" t="str">
        <f>IF('Fun Patches'!F19="A","E","")</f>
        <v/>
      </c>
      <c r="G95" s="88"/>
      <c r="H95" s="76" t="str">
        <f>IF('Fun Patches'!G19="A","E","")</f>
        <v/>
      </c>
      <c r="I95" s="88"/>
      <c r="J95" s="76" t="str">
        <f>IF('Fun Patches'!H19="A","E","")</f>
        <v/>
      </c>
      <c r="K95" s="88"/>
      <c r="L95" s="76" t="str">
        <f>IF('Fun Patches'!I19="A","E","")</f>
        <v/>
      </c>
      <c r="M95" s="88"/>
      <c r="N95" s="76" t="str">
        <f>IF('Fun Patches'!J19="A","E","")</f>
        <v/>
      </c>
      <c r="O95" s="88"/>
      <c r="P95" s="76" t="str">
        <f>IF('Fun Patches'!K19="A","E","")</f>
        <v/>
      </c>
      <c r="Q95" s="88"/>
      <c r="R95" s="76" t="str">
        <f>IF('Fun Patches'!L19="A","E","")</f>
        <v/>
      </c>
      <c r="S95" s="88"/>
      <c r="T95" s="76" t="str">
        <f>IF('Fun Patches'!M19="A","E","")</f>
        <v/>
      </c>
      <c r="U95" s="88"/>
      <c r="V95" s="76" t="str">
        <f>IF('Fun Patches'!N19="A","E","")</f>
        <v/>
      </c>
      <c r="W95" s="88"/>
      <c r="X95" s="76" t="str">
        <f>IF('Fun Patches'!O19="A","E","")</f>
        <v/>
      </c>
      <c r="Y95" s="88"/>
      <c r="Z95" s="76" t="str">
        <f>IF('Fun Patches'!P19="A","E","")</f>
        <v/>
      </c>
      <c r="AA95" s="88"/>
      <c r="AB95" s="76" t="str">
        <f>IF('Fun Patches'!Q19="A","E","")</f>
        <v/>
      </c>
      <c r="AC95" s="88"/>
      <c r="AD95" s="76" t="str">
        <f>IF('Fun Patches'!R19="A","E","")</f>
        <v/>
      </c>
      <c r="AE95" s="95"/>
      <c r="AF95" s="20"/>
    </row>
    <row r="96" spans="1:32">
      <c r="A96" s="75" t="str">
        <f>'Fun Patches'!C20</f>
        <v>&lt;List Patch Here&gt;</v>
      </c>
      <c r="B96" s="76" t="str">
        <f>IF('Fun Patches'!D20="A","E","")</f>
        <v/>
      </c>
      <c r="C96" s="88"/>
      <c r="D96" s="76" t="str">
        <f>IF('Fun Patches'!E20="A","E","")</f>
        <v/>
      </c>
      <c r="E96" s="88"/>
      <c r="F96" s="76" t="str">
        <f>IF('Fun Patches'!F20="A","E","")</f>
        <v/>
      </c>
      <c r="G96" s="88"/>
      <c r="H96" s="76" t="str">
        <f>IF('Fun Patches'!G20="A","E","")</f>
        <v/>
      </c>
      <c r="I96" s="88"/>
      <c r="J96" s="76" t="str">
        <f>IF('Fun Patches'!H20="A","E","")</f>
        <v/>
      </c>
      <c r="K96" s="88"/>
      <c r="L96" s="76" t="str">
        <f>IF('Fun Patches'!I20="A","E","")</f>
        <v/>
      </c>
      <c r="M96" s="88"/>
      <c r="N96" s="76" t="str">
        <f>IF('Fun Patches'!J20="A","E","")</f>
        <v/>
      </c>
      <c r="O96" s="88"/>
      <c r="P96" s="76" t="str">
        <f>IF('Fun Patches'!K20="A","E","")</f>
        <v/>
      </c>
      <c r="Q96" s="88"/>
      <c r="R96" s="76" t="str">
        <f>IF('Fun Patches'!L20="A","E","")</f>
        <v/>
      </c>
      <c r="S96" s="88"/>
      <c r="T96" s="76" t="str">
        <f>IF('Fun Patches'!M20="A","E","")</f>
        <v/>
      </c>
      <c r="U96" s="88"/>
      <c r="V96" s="76" t="str">
        <f>IF('Fun Patches'!N20="A","E","")</f>
        <v/>
      </c>
      <c r="W96" s="88"/>
      <c r="X96" s="76" t="str">
        <f>IF('Fun Patches'!O20="A","E","")</f>
        <v/>
      </c>
      <c r="Y96" s="88"/>
      <c r="Z96" s="76" t="str">
        <f>IF('Fun Patches'!P20="A","E","")</f>
        <v/>
      </c>
      <c r="AA96" s="88"/>
      <c r="AB96" s="76" t="str">
        <f>IF('Fun Patches'!Q20="A","E","")</f>
        <v/>
      </c>
      <c r="AC96" s="88"/>
      <c r="AD96" s="76" t="str">
        <f>IF('Fun Patches'!R20="A","E","")</f>
        <v/>
      </c>
      <c r="AE96" s="95"/>
      <c r="AF96" s="20"/>
    </row>
    <row r="97" spans="1:32">
      <c r="A97" s="75" t="str">
        <f>'Fun Patches'!C21</f>
        <v>&lt;List Patch Here&gt;</v>
      </c>
      <c r="B97" s="76" t="str">
        <f>IF('Fun Patches'!D21="A","E","")</f>
        <v/>
      </c>
      <c r="C97" s="88"/>
      <c r="D97" s="76" t="str">
        <f>IF('Fun Patches'!E21="A","E","")</f>
        <v/>
      </c>
      <c r="E97" s="88"/>
      <c r="F97" s="76" t="str">
        <f>IF('Fun Patches'!F21="A","E","")</f>
        <v/>
      </c>
      <c r="G97" s="88"/>
      <c r="H97" s="76" t="str">
        <f>IF('Fun Patches'!G21="A","E","")</f>
        <v/>
      </c>
      <c r="I97" s="88"/>
      <c r="J97" s="76" t="str">
        <f>IF('Fun Patches'!H21="A","E","")</f>
        <v/>
      </c>
      <c r="K97" s="88"/>
      <c r="L97" s="76" t="str">
        <f>IF('Fun Patches'!I21="A","E","")</f>
        <v/>
      </c>
      <c r="M97" s="88"/>
      <c r="N97" s="76" t="str">
        <f>IF('Fun Patches'!J21="A","E","")</f>
        <v/>
      </c>
      <c r="O97" s="88"/>
      <c r="P97" s="76" t="str">
        <f>IF('Fun Patches'!K21="A","E","")</f>
        <v/>
      </c>
      <c r="Q97" s="88"/>
      <c r="R97" s="76" t="str">
        <f>IF('Fun Patches'!L21="A","E","")</f>
        <v/>
      </c>
      <c r="S97" s="88"/>
      <c r="T97" s="76" t="str">
        <f>IF('Fun Patches'!M21="A","E","")</f>
        <v/>
      </c>
      <c r="U97" s="88"/>
      <c r="V97" s="76" t="str">
        <f>IF('Fun Patches'!N21="A","E","")</f>
        <v/>
      </c>
      <c r="W97" s="88"/>
      <c r="X97" s="76" t="str">
        <f>IF('Fun Patches'!O21="A","E","")</f>
        <v/>
      </c>
      <c r="Y97" s="88"/>
      <c r="Z97" s="76" t="str">
        <f>IF('Fun Patches'!P21="A","E","")</f>
        <v/>
      </c>
      <c r="AA97" s="88"/>
      <c r="AB97" s="76" t="str">
        <f>IF('Fun Patches'!Q21="A","E","")</f>
        <v/>
      </c>
      <c r="AC97" s="88"/>
      <c r="AD97" s="76" t="str">
        <f>IF('Fun Patches'!R21="A","E","")</f>
        <v/>
      </c>
      <c r="AE97" s="95"/>
      <c r="AF97" s="20"/>
    </row>
    <row r="98" spans="1:32">
      <c r="A98" s="75" t="str">
        <f>'Fun Patches'!C22</f>
        <v>&lt;List Patch Here&gt;</v>
      </c>
      <c r="B98" s="76" t="str">
        <f>IF('Fun Patches'!D22="A","E","")</f>
        <v/>
      </c>
      <c r="C98" s="88"/>
      <c r="D98" s="76" t="str">
        <f>IF('Fun Patches'!E22="A","E","")</f>
        <v/>
      </c>
      <c r="E98" s="88"/>
      <c r="F98" s="76" t="str">
        <f>IF('Fun Patches'!F22="A","E","")</f>
        <v/>
      </c>
      <c r="G98" s="88"/>
      <c r="H98" s="76" t="str">
        <f>IF('Fun Patches'!G22="A","E","")</f>
        <v/>
      </c>
      <c r="I98" s="88"/>
      <c r="J98" s="76" t="str">
        <f>IF('Fun Patches'!H22="A","E","")</f>
        <v/>
      </c>
      <c r="K98" s="88"/>
      <c r="L98" s="76" t="str">
        <f>IF('Fun Patches'!I22="A","E","")</f>
        <v/>
      </c>
      <c r="M98" s="88"/>
      <c r="N98" s="76" t="str">
        <f>IF('Fun Patches'!J22="A","E","")</f>
        <v/>
      </c>
      <c r="O98" s="88"/>
      <c r="P98" s="76" t="str">
        <f>IF('Fun Patches'!K22="A","E","")</f>
        <v/>
      </c>
      <c r="Q98" s="88"/>
      <c r="R98" s="76" t="str">
        <f>IF('Fun Patches'!L22="A","E","")</f>
        <v/>
      </c>
      <c r="S98" s="88"/>
      <c r="T98" s="76" t="str">
        <f>IF('Fun Patches'!M22="A","E","")</f>
        <v/>
      </c>
      <c r="U98" s="88"/>
      <c r="V98" s="76" t="str">
        <f>IF('Fun Patches'!N22="A","E","")</f>
        <v/>
      </c>
      <c r="W98" s="88"/>
      <c r="X98" s="76" t="str">
        <f>IF('Fun Patches'!O22="A","E","")</f>
        <v/>
      </c>
      <c r="Y98" s="88"/>
      <c r="Z98" s="76" t="str">
        <f>IF('Fun Patches'!P22="A","E","")</f>
        <v/>
      </c>
      <c r="AA98" s="88"/>
      <c r="AB98" s="76" t="str">
        <f>IF('Fun Patches'!Q22="A","E","")</f>
        <v/>
      </c>
      <c r="AC98" s="88"/>
      <c r="AD98" s="76" t="str">
        <f>IF('Fun Patches'!R22="A","E","")</f>
        <v/>
      </c>
      <c r="AE98" s="95"/>
      <c r="AF98" s="20"/>
    </row>
    <row r="99" spans="1:32">
      <c r="A99" s="75" t="str">
        <f>'Fun Patches'!C23</f>
        <v>&lt;List Patch Here&gt;</v>
      </c>
      <c r="B99" s="76" t="str">
        <f>IF('Fun Patches'!D23="A","E","")</f>
        <v/>
      </c>
      <c r="C99" s="88"/>
      <c r="D99" s="76" t="str">
        <f>IF('Fun Patches'!E23="A","E","")</f>
        <v/>
      </c>
      <c r="E99" s="88"/>
      <c r="F99" s="76" t="str">
        <f>IF('Fun Patches'!F23="A","E","")</f>
        <v/>
      </c>
      <c r="G99" s="88"/>
      <c r="H99" s="76" t="str">
        <f>IF('Fun Patches'!G23="A","E","")</f>
        <v/>
      </c>
      <c r="I99" s="88"/>
      <c r="J99" s="76" t="str">
        <f>IF('Fun Patches'!H23="A","E","")</f>
        <v/>
      </c>
      <c r="K99" s="88"/>
      <c r="L99" s="76" t="str">
        <f>IF('Fun Patches'!I23="A","E","")</f>
        <v/>
      </c>
      <c r="M99" s="88"/>
      <c r="N99" s="76" t="str">
        <f>IF('Fun Patches'!J23="A","E","")</f>
        <v/>
      </c>
      <c r="O99" s="88"/>
      <c r="P99" s="76" t="str">
        <f>IF('Fun Patches'!K23="A","E","")</f>
        <v/>
      </c>
      <c r="Q99" s="88"/>
      <c r="R99" s="76" t="str">
        <f>IF('Fun Patches'!L23="A","E","")</f>
        <v/>
      </c>
      <c r="S99" s="88"/>
      <c r="T99" s="76" t="str">
        <f>IF('Fun Patches'!M23="A","E","")</f>
        <v/>
      </c>
      <c r="U99" s="88"/>
      <c r="V99" s="76" t="str">
        <f>IF('Fun Patches'!N23="A","E","")</f>
        <v/>
      </c>
      <c r="W99" s="88"/>
      <c r="X99" s="76" t="str">
        <f>IF('Fun Patches'!O23="A","E","")</f>
        <v/>
      </c>
      <c r="Y99" s="88"/>
      <c r="Z99" s="76" t="str">
        <f>IF('Fun Patches'!P23="A","E","")</f>
        <v/>
      </c>
      <c r="AA99" s="88"/>
      <c r="AB99" s="76" t="str">
        <f>IF('Fun Patches'!Q23="A","E","")</f>
        <v/>
      </c>
      <c r="AC99" s="88"/>
      <c r="AD99" s="76" t="str">
        <f>IF('Fun Patches'!R23="A","E","")</f>
        <v/>
      </c>
      <c r="AE99" s="95"/>
      <c r="AF99" s="20"/>
    </row>
    <row r="100" spans="1:32">
      <c r="A100" s="75" t="str">
        <f>'Fun Patches'!C24</f>
        <v>&lt;List Patch Here&gt;</v>
      </c>
      <c r="B100" s="76" t="str">
        <f>IF('Fun Patches'!D24="A","E","")</f>
        <v/>
      </c>
      <c r="C100" s="88"/>
      <c r="D100" s="76" t="str">
        <f>IF('Fun Patches'!E24="A","E","")</f>
        <v/>
      </c>
      <c r="E100" s="88"/>
      <c r="F100" s="76" t="str">
        <f>IF('Fun Patches'!F24="A","E","")</f>
        <v/>
      </c>
      <c r="G100" s="88"/>
      <c r="H100" s="76" t="str">
        <f>IF('Fun Patches'!G24="A","E","")</f>
        <v/>
      </c>
      <c r="I100" s="88"/>
      <c r="J100" s="76" t="str">
        <f>IF('Fun Patches'!H24="A","E","")</f>
        <v/>
      </c>
      <c r="K100" s="88"/>
      <c r="L100" s="76" t="str">
        <f>IF('Fun Patches'!I24="A","E","")</f>
        <v/>
      </c>
      <c r="M100" s="88"/>
      <c r="N100" s="76" t="str">
        <f>IF('Fun Patches'!J24="A","E","")</f>
        <v/>
      </c>
      <c r="O100" s="88"/>
      <c r="P100" s="76" t="str">
        <f>IF('Fun Patches'!K24="A","E","")</f>
        <v/>
      </c>
      <c r="Q100" s="88"/>
      <c r="R100" s="76" t="str">
        <f>IF('Fun Patches'!L24="A","E","")</f>
        <v/>
      </c>
      <c r="S100" s="88"/>
      <c r="T100" s="76" t="str">
        <f>IF('Fun Patches'!M24="A","E","")</f>
        <v/>
      </c>
      <c r="U100" s="88"/>
      <c r="V100" s="76" t="str">
        <f>IF('Fun Patches'!N24="A","E","")</f>
        <v/>
      </c>
      <c r="W100" s="88"/>
      <c r="X100" s="76" t="str">
        <f>IF('Fun Patches'!O24="A","E","")</f>
        <v/>
      </c>
      <c r="Y100" s="88"/>
      <c r="Z100" s="76" t="str">
        <f>IF('Fun Patches'!P24="A","E","")</f>
        <v/>
      </c>
      <c r="AA100" s="88"/>
      <c r="AB100" s="76" t="str">
        <f>IF('Fun Patches'!Q24="A","E","")</f>
        <v/>
      </c>
      <c r="AC100" s="88"/>
      <c r="AD100" s="76" t="str">
        <f>IF('Fun Patches'!R24="A","E","")</f>
        <v/>
      </c>
      <c r="AE100" s="95"/>
      <c r="AF100" s="20"/>
    </row>
    <row r="101" spans="1:32">
      <c r="A101" s="75" t="str">
        <f>'Fun Patches'!C25</f>
        <v>&lt;List Patch Here&gt;</v>
      </c>
      <c r="B101" s="76" t="str">
        <f>IF('Fun Patches'!D25="A","E","")</f>
        <v/>
      </c>
      <c r="C101" s="88"/>
      <c r="D101" s="76" t="str">
        <f>IF('Fun Patches'!E25="A","E","")</f>
        <v/>
      </c>
      <c r="E101" s="88"/>
      <c r="F101" s="76" t="str">
        <f>IF('Fun Patches'!F25="A","E","")</f>
        <v/>
      </c>
      <c r="G101" s="88"/>
      <c r="H101" s="76" t="str">
        <f>IF('Fun Patches'!G25="A","E","")</f>
        <v/>
      </c>
      <c r="I101" s="88"/>
      <c r="J101" s="76" t="str">
        <f>IF('Fun Patches'!H25="A","E","")</f>
        <v/>
      </c>
      <c r="K101" s="88"/>
      <c r="L101" s="76" t="str">
        <f>IF('Fun Patches'!I25="A","E","")</f>
        <v/>
      </c>
      <c r="M101" s="88"/>
      <c r="N101" s="76" t="str">
        <f>IF('Fun Patches'!J25="A","E","")</f>
        <v/>
      </c>
      <c r="O101" s="88"/>
      <c r="P101" s="76" t="str">
        <f>IF('Fun Patches'!K25="A","E","")</f>
        <v/>
      </c>
      <c r="Q101" s="88"/>
      <c r="R101" s="76" t="str">
        <f>IF('Fun Patches'!L25="A","E","")</f>
        <v/>
      </c>
      <c r="S101" s="88"/>
      <c r="T101" s="76" t="str">
        <f>IF('Fun Patches'!M25="A","E","")</f>
        <v/>
      </c>
      <c r="U101" s="88"/>
      <c r="V101" s="76" t="str">
        <f>IF('Fun Patches'!N25="A","E","")</f>
        <v/>
      </c>
      <c r="W101" s="88"/>
      <c r="X101" s="76" t="str">
        <f>IF('Fun Patches'!O25="A","E","")</f>
        <v/>
      </c>
      <c r="Y101" s="88"/>
      <c r="Z101" s="76" t="str">
        <f>IF('Fun Patches'!P25="A","E","")</f>
        <v/>
      </c>
      <c r="AA101" s="88"/>
      <c r="AB101" s="76" t="str">
        <f>IF('Fun Patches'!Q25="A","E","")</f>
        <v/>
      </c>
      <c r="AC101" s="88"/>
      <c r="AD101" s="76" t="str">
        <f>IF('Fun Patches'!R25="A","E","")</f>
        <v/>
      </c>
      <c r="AE101" s="95"/>
      <c r="AF101" s="20"/>
    </row>
    <row r="102" spans="1:32">
      <c r="A102" s="75" t="str">
        <f>'Fun Patches'!C26</f>
        <v>&lt;List Patch Here&gt;</v>
      </c>
      <c r="B102" s="76" t="str">
        <f>IF('Fun Patches'!D26="A","E","")</f>
        <v/>
      </c>
      <c r="C102" s="88"/>
      <c r="D102" s="76" t="str">
        <f>IF('Fun Patches'!E26="A","E","")</f>
        <v/>
      </c>
      <c r="E102" s="88"/>
      <c r="F102" s="76" t="str">
        <f>IF('Fun Patches'!F26="A","E","")</f>
        <v/>
      </c>
      <c r="G102" s="88"/>
      <c r="H102" s="76" t="str">
        <f>IF('Fun Patches'!G26="A","E","")</f>
        <v/>
      </c>
      <c r="I102" s="88"/>
      <c r="J102" s="76" t="str">
        <f>IF('Fun Patches'!H26="A","E","")</f>
        <v/>
      </c>
      <c r="K102" s="88"/>
      <c r="L102" s="76" t="str">
        <f>IF('Fun Patches'!I26="A","E","")</f>
        <v/>
      </c>
      <c r="M102" s="88"/>
      <c r="N102" s="76" t="str">
        <f>IF('Fun Patches'!J26="A","E","")</f>
        <v/>
      </c>
      <c r="O102" s="88"/>
      <c r="P102" s="76" t="str">
        <f>IF('Fun Patches'!K26="A","E","")</f>
        <v/>
      </c>
      <c r="Q102" s="88"/>
      <c r="R102" s="76" t="str">
        <f>IF('Fun Patches'!L26="A","E","")</f>
        <v/>
      </c>
      <c r="S102" s="88"/>
      <c r="T102" s="76" t="str">
        <f>IF('Fun Patches'!M26="A","E","")</f>
        <v/>
      </c>
      <c r="U102" s="88"/>
      <c r="V102" s="76" t="str">
        <f>IF('Fun Patches'!N26="A","E","")</f>
        <v/>
      </c>
      <c r="W102" s="88"/>
      <c r="X102" s="76" t="str">
        <f>IF('Fun Patches'!O26="A","E","")</f>
        <v/>
      </c>
      <c r="Y102" s="88"/>
      <c r="Z102" s="76" t="str">
        <f>IF('Fun Patches'!P26="A","E","")</f>
        <v/>
      </c>
      <c r="AA102" s="88"/>
      <c r="AB102" s="76" t="str">
        <f>IF('Fun Patches'!Q26="A","E","")</f>
        <v/>
      </c>
      <c r="AC102" s="88"/>
      <c r="AD102" s="76" t="str">
        <f>IF('Fun Patches'!R26="A","E","")</f>
        <v/>
      </c>
      <c r="AE102" s="95"/>
      <c r="AF102" s="20"/>
    </row>
    <row r="103" spans="1:32">
      <c r="A103" s="75" t="str">
        <f>'Fun Patches'!C27</f>
        <v>&lt;List Patch Here&gt;</v>
      </c>
      <c r="B103" s="76" t="str">
        <f>IF('Fun Patches'!D27="A","E","")</f>
        <v/>
      </c>
      <c r="C103" s="88"/>
      <c r="D103" s="76" t="str">
        <f>IF('Fun Patches'!E27="A","E","")</f>
        <v/>
      </c>
      <c r="E103" s="88"/>
      <c r="F103" s="76" t="str">
        <f>IF('Fun Patches'!F27="A","E","")</f>
        <v/>
      </c>
      <c r="G103" s="88"/>
      <c r="H103" s="76" t="str">
        <f>IF('Fun Patches'!G27="A","E","")</f>
        <v/>
      </c>
      <c r="I103" s="88"/>
      <c r="J103" s="76" t="str">
        <f>IF('Fun Patches'!H27="A","E","")</f>
        <v/>
      </c>
      <c r="K103" s="88"/>
      <c r="L103" s="76" t="str">
        <f>IF('Fun Patches'!I27="A","E","")</f>
        <v/>
      </c>
      <c r="M103" s="88"/>
      <c r="N103" s="76" t="str">
        <f>IF('Fun Patches'!J27="A","E","")</f>
        <v/>
      </c>
      <c r="O103" s="88"/>
      <c r="P103" s="76" t="str">
        <f>IF('Fun Patches'!K27="A","E","")</f>
        <v/>
      </c>
      <c r="Q103" s="88"/>
      <c r="R103" s="76" t="str">
        <f>IF('Fun Patches'!L27="A","E","")</f>
        <v/>
      </c>
      <c r="S103" s="88"/>
      <c r="T103" s="76" t="str">
        <f>IF('Fun Patches'!M27="A","E","")</f>
        <v/>
      </c>
      <c r="U103" s="88"/>
      <c r="V103" s="76" t="str">
        <f>IF('Fun Patches'!N27="A","E","")</f>
        <v/>
      </c>
      <c r="W103" s="88"/>
      <c r="X103" s="76" t="str">
        <f>IF('Fun Patches'!O27="A","E","")</f>
        <v/>
      </c>
      <c r="Y103" s="88"/>
      <c r="Z103" s="76" t="str">
        <f>IF('Fun Patches'!P27="A","E","")</f>
        <v/>
      </c>
      <c r="AA103" s="88"/>
      <c r="AB103" s="76" t="str">
        <f>IF('Fun Patches'!Q27="A","E","")</f>
        <v/>
      </c>
      <c r="AC103" s="88"/>
      <c r="AD103" s="76" t="str">
        <f>IF('Fun Patches'!R27="A","E","")</f>
        <v/>
      </c>
      <c r="AE103" s="95"/>
      <c r="AF103" s="20"/>
    </row>
    <row r="104" spans="1:32">
      <c r="A104" s="75" t="str">
        <f>'Fun Patches'!C28</f>
        <v>&lt;List Patch Here&gt;</v>
      </c>
      <c r="B104" s="76" t="str">
        <f>IF('Fun Patches'!D28="A","E","")</f>
        <v/>
      </c>
      <c r="C104" s="88"/>
      <c r="D104" s="76" t="str">
        <f>IF('Fun Patches'!E28="A","E","")</f>
        <v/>
      </c>
      <c r="E104" s="88"/>
      <c r="F104" s="76" t="str">
        <f>IF('Fun Patches'!F28="A","E","")</f>
        <v/>
      </c>
      <c r="G104" s="88"/>
      <c r="H104" s="76" t="str">
        <f>IF('Fun Patches'!G28="A","E","")</f>
        <v/>
      </c>
      <c r="I104" s="88"/>
      <c r="J104" s="76" t="str">
        <f>IF('Fun Patches'!H28="A","E","")</f>
        <v/>
      </c>
      <c r="K104" s="88"/>
      <c r="L104" s="76" t="str">
        <f>IF('Fun Patches'!I28="A","E","")</f>
        <v/>
      </c>
      <c r="M104" s="88"/>
      <c r="N104" s="76" t="str">
        <f>IF('Fun Patches'!J28="A","E","")</f>
        <v/>
      </c>
      <c r="O104" s="88"/>
      <c r="P104" s="76" t="str">
        <f>IF('Fun Patches'!K28="A","E","")</f>
        <v/>
      </c>
      <c r="Q104" s="88"/>
      <c r="R104" s="76" t="str">
        <f>IF('Fun Patches'!L28="A","E","")</f>
        <v/>
      </c>
      <c r="S104" s="88"/>
      <c r="T104" s="76" t="str">
        <f>IF('Fun Patches'!M28="A","E","")</f>
        <v/>
      </c>
      <c r="U104" s="88"/>
      <c r="V104" s="76" t="str">
        <f>IF('Fun Patches'!N28="A","E","")</f>
        <v/>
      </c>
      <c r="W104" s="88"/>
      <c r="X104" s="76" t="str">
        <f>IF('Fun Patches'!O28="A","E","")</f>
        <v/>
      </c>
      <c r="Y104" s="88"/>
      <c r="Z104" s="76" t="str">
        <f>IF('Fun Patches'!P28="A","E","")</f>
        <v/>
      </c>
      <c r="AA104" s="88"/>
      <c r="AB104" s="76" t="str">
        <f>IF('Fun Patches'!Q28="A","E","")</f>
        <v/>
      </c>
      <c r="AC104" s="88"/>
      <c r="AD104" s="76" t="str">
        <f>IF('Fun Patches'!R28="A","E","")</f>
        <v/>
      </c>
      <c r="AE104" s="95"/>
    </row>
    <row r="105" spans="1:32">
      <c r="A105" s="75" t="str">
        <f>'Fun Patches'!C29</f>
        <v>&lt;List Patch Here&gt;</v>
      </c>
      <c r="B105" s="76" t="str">
        <f>IF('Fun Patches'!D29="A","E","")</f>
        <v/>
      </c>
      <c r="C105" s="88"/>
      <c r="D105" s="76" t="str">
        <f>IF('Fun Patches'!E29="A","E","")</f>
        <v/>
      </c>
      <c r="E105" s="88"/>
      <c r="F105" s="76" t="str">
        <f>IF('Fun Patches'!F29="A","E","")</f>
        <v/>
      </c>
      <c r="G105" s="88"/>
      <c r="H105" s="76" t="str">
        <f>IF('Fun Patches'!G29="A","E","")</f>
        <v/>
      </c>
      <c r="I105" s="88"/>
      <c r="J105" s="76" t="str">
        <f>IF('Fun Patches'!H29="A","E","")</f>
        <v/>
      </c>
      <c r="K105" s="88"/>
      <c r="L105" s="76" t="str">
        <f>IF('Fun Patches'!I29="A","E","")</f>
        <v/>
      </c>
      <c r="M105" s="88"/>
      <c r="N105" s="76" t="str">
        <f>IF('Fun Patches'!J29="A","E","")</f>
        <v/>
      </c>
      <c r="O105" s="88"/>
      <c r="P105" s="76" t="str">
        <f>IF('Fun Patches'!K29="A","E","")</f>
        <v/>
      </c>
      <c r="Q105" s="88"/>
      <c r="R105" s="76" t="str">
        <f>IF('Fun Patches'!L29="A","E","")</f>
        <v/>
      </c>
      <c r="S105" s="88"/>
      <c r="T105" s="76" t="str">
        <f>IF('Fun Patches'!M29="A","E","")</f>
        <v/>
      </c>
      <c r="U105" s="88"/>
      <c r="V105" s="76" t="str">
        <f>IF('Fun Patches'!N29="A","E","")</f>
        <v/>
      </c>
      <c r="W105" s="88"/>
      <c r="X105" s="76" t="str">
        <f>IF('Fun Patches'!O29="A","E","")</f>
        <v/>
      </c>
      <c r="Y105" s="88"/>
      <c r="Z105" s="76" t="str">
        <f>IF('Fun Patches'!P29="A","E","")</f>
        <v/>
      </c>
      <c r="AA105" s="88"/>
      <c r="AB105" s="76" t="str">
        <f>IF('Fun Patches'!Q29="A","E","")</f>
        <v/>
      </c>
      <c r="AC105" s="88"/>
      <c r="AD105" s="76" t="str">
        <f>IF('Fun Patches'!R29="A","E","")</f>
        <v/>
      </c>
      <c r="AE105" s="95"/>
    </row>
    <row r="106" spans="1:32">
      <c r="A106" s="75" t="str">
        <f>'Fun Patches'!C30</f>
        <v>&lt;List Patch Here&gt;</v>
      </c>
      <c r="B106" s="76" t="str">
        <f>IF('Fun Patches'!D30="A","E","")</f>
        <v/>
      </c>
      <c r="C106" s="88"/>
      <c r="D106" s="76" t="str">
        <f>IF('Fun Patches'!E30="A","E","")</f>
        <v/>
      </c>
      <c r="E106" s="88"/>
      <c r="F106" s="76" t="str">
        <f>IF('Fun Patches'!F30="A","E","")</f>
        <v/>
      </c>
      <c r="G106" s="88"/>
      <c r="H106" s="76" t="str">
        <f>IF('Fun Patches'!G30="A","E","")</f>
        <v/>
      </c>
      <c r="I106" s="88"/>
      <c r="J106" s="76" t="str">
        <f>IF('Fun Patches'!H30="A","E","")</f>
        <v/>
      </c>
      <c r="K106" s="88"/>
      <c r="L106" s="76" t="str">
        <f>IF('Fun Patches'!I30="A","E","")</f>
        <v/>
      </c>
      <c r="M106" s="88"/>
      <c r="N106" s="76" t="str">
        <f>IF('Fun Patches'!J30="A","E","")</f>
        <v/>
      </c>
      <c r="O106" s="88"/>
      <c r="P106" s="76" t="str">
        <f>IF('Fun Patches'!K30="A","E","")</f>
        <v/>
      </c>
      <c r="Q106" s="88"/>
      <c r="R106" s="76" t="str">
        <f>IF('Fun Patches'!L30="A","E","")</f>
        <v/>
      </c>
      <c r="S106" s="88"/>
      <c r="T106" s="76" t="str">
        <f>IF('Fun Patches'!M30="A","E","")</f>
        <v/>
      </c>
      <c r="U106" s="88"/>
      <c r="V106" s="76" t="str">
        <f>IF('Fun Patches'!N30="A","E","")</f>
        <v/>
      </c>
      <c r="W106" s="88"/>
      <c r="X106" s="76" t="str">
        <f>IF('Fun Patches'!O30="A","E","")</f>
        <v/>
      </c>
      <c r="Y106" s="88"/>
      <c r="Z106" s="76" t="str">
        <f>IF('Fun Patches'!P30="A","E","")</f>
        <v/>
      </c>
      <c r="AA106" s="88"/>
      <c r="AB106" s="76" t="str">
        <f>IF('Fun Patches'!Q30="A","E","")</f>
        <v/>
      </c>
      <c r="AC106" s="88"/>
      <c r="AD106" s="76" t="str">
        <f>IF('Fun Patches'!R30="A","E","")</f>
        <v/>
      </c>
      <c r="AE106" s="95"/>
    </row>
    <row r="107" spans="1:32">
      <c r="A107" s="75" t="str">
        <f>'Fun Patches'!C31</f>
        <v>&lt;List Patch Here&gt;</v>
      </c>
      <c r="B107" s="76" t="str">
        <f>IF('Fun Patches'!D31="A","E","")</f>
        <v/>
      </c>
      <c r="C107" s="88"/>
      <c r="D107" s="76" t="str">
        <f>IF('Fun Patches'!E31="A","E","")</f>
        <v/>
      </c>
      <c r="E107" s="88"/>
      <c r="F107" s="76" t="str">
        <f>IF('Fun Patches'!F31="A","E","")</f>
        <v/>
      </c>
      <c r="G107" s="88"/>
      <c r="H107" s="76" t="str">
        <f>IF('Fun Patches'!G31="A","E","")</f>
        <v/>
      </c>
      <c r="I107" s="88"/>
      <c r="J107" s="76" t="str">
        <f>IF('Fun Patches'!H31="A","E","")</f>
        <v/>
      </c>
      <c r="K107" s="88"/>
      <c r="L107" s="76" t="str">
        <f>IF('Fun Patches'!I31="A","E","")</f>
        <v/>
      </c>
      <c r="M107" s="88"/>
      <c r="N107" s="76" t="str">
        <f>IF('Fun Patches'!J31="A","E","")</f>
        <v/>
      </c>
      <c r="O107" s="88"/>
      <c r="P107" s="76" t="str">
        <f>IF('Fun Patches'!K31="A","E","")</f>
        <v/>
      </c>
      <c r="Q107" s="88"/>
      <c r="R107" s="76" t="str">
        <f>IF('Fun Patches'!L31="A","E","")</f>
        <v/>
      </c>
      <c r="S107" s="88"/>
      <c r="T107" s="76" t="str">
        <f>IF('Fun Patches'!M31="A","E","")</f>
        <v/>
      </c>
      <c r="U107" s="88"/>
      <c r="V107" s="76" t="str">
        <f>IF('Fun Patches'!N31="A","E","")</f>
        <v/>
      </c>
      <c r="W107" s="88"/>
      <c r="X107" s="76" t="str">
        <f>IF('Fun Patches'!O31="A","E","")</f>
        <v/>
      </c>
      <c r="Y107" s="88"/>
      <c r="Z107" s="76" t="str">
        <f>IF('Fun Patches'!P31="A","E","")</f>
        <v/>
      </c>
      <c r="AA107" s="88"/>
      <c r="AB107" s="76" t="str">
        <f>IF('Fun Patches'!Q31="A","E","")</f>
        <v/>
      </c>
      <c r="AC107" s="88"/>
      <c r="AD107" s="76" t="str">
        <f>IF('Fun Patches'!R31="A","E","")</f>
        <v/>
      </c>
      <c r="AE107" s="95"/>
    </row>
    <row r="108" spans="1:32">
      <c r="A108" s="75" t="str">
        <f>'Fun Patches'!C32</f>
        <v>&lt;List Patch Here&gt;</v>
      </c>
      <c r="B108" s="76" t="str">
        <f>IF('Fun Patches'!D32="A","E","")</f>
        <v/>
      </c>
      <c r="C108" s="88"/>
      <c r="D108" s="76" t="str">
        <f>IF('Fun Patches'!E32="A","E","")</f>
        <v/>
      </c>
      <c r="E108" s="88"/>
      <c r="F108" s="76" t="str">
        <f>IF('Fun Patches'!F32="A","E","")</f>
        <v/>
      </c>
      <c r="G108" s="88"/>
      <c r="H108" s="76" t="str">
        <f>IF('Fun Patches'!G32="A","E","")</f>
        <v/>
      </c>
      <c r="I108" s="88"/>
      <c r="J108" s="76" t="str">
        <f>IF('Fun Patches'!H32="A","E","")</f>
        <v/>
      </c>
      <c r="K108" s="88"/>
      <c r="L108" s="76" t="str">
        <f>IF('Fun Patches'!I32="A","E","")</f>
        <v/>
      </c>
      <c r="M108" s="88"/>
      <c r="N108" s="76" t="str">
        <f>IF('Fun Patches'!J32="A","E","")</f>
        <v/>
      </c>
      <c r="O108" s="88"/>
      <c r="P108" s="76" t="str">
        <f>IF('Fun Patches'!K32="A","E","")</f>
        <v/>
      </c>
      <c r="Q108" s="88"/>
      <c r="R108" s="76" t="str">
        <f>IF('Fun Patches'!L32="A","E","")</f>
        <v/>
      </c>
      <c r="S108" s="88"/>
      <c r="T108" s="76" t="str">
        <f>IF('Fun Patches'!M32="A","E","")</f>
        <v/>
      </c>
      <c r="U108" s="88"/>
      <c r="V108" s="76" t="str">
        <f>IF('Fun Patches'!N32="A","E","")</f>
        <v/>
      </c>
      <c r="W108" s="88"/>
      <c r="X108" s="76" t="str">
        <f>IF('Fun Patches'!O32="A","E","")</f>
        <v/>
      </c>
      <c r="Y108" s="88"/>
      <c r="Z108" s="76" t="str">
        <f>IF('Fun Patches'!P32="A","E","")</f>
        <v/>
      </c>
      <c r="AA108" s="88"/>
      <c r="AB108" s="76" t="str">
        <f>IF('Fun Patches'!Q32="A","E","")</f>
        <v/>
      </c>
      <c r="AC108" s="88"/>
      <c r="AD108" s="76" t="str">
        <f>IF('Fun Patches'!R32="A","E","")</f>
        <v/>
      </c>
      <c r="AE108" s="95"/>
    </row>
    <row r="109" spans="1:32">
      <c r="A109" s="75" t="str">
        <f>'Fun Patches'!C33</f>
        <v>&lt;List Patch Here&gt;</v>
      </c>
      <c r="B109" s="76" t="str">
        <f>IF('Fun Patches'!D33="A","E","")</f>
        <v/>
      </c>
      <c r="C109" s="88"/>
      <c r="D109" s="76" t="str">
        <f>IF('Fun Patches'!E33="A","E","")</f>
        <v/>
      </c>
      <c r="E109" s="88"/>
      <c r="F109" s="76" t="str">
        <f>IF('Fun Patches'!F33="A","E","")</f>
        <v/>
      </c>
      <c r="G109" s="88"/>
      <c r="H109" s="76" t="str">
        <f>IF('Fun Patches'!G33="A","E","")</f>
        <v/>
      </c>
      <c r="I109" s="88"/>
      <c r="J109" s="76" t="str">
        <f>IF('Fun Patches'!H33="A","E","")</f>
        <v/>
      </c>
      <c r="K109" s="88"/>
      <c r="L109" s="76" t="str">
        <f>IF('Fun Patches'!I33="A","E","")</f>
        <v/>
      </c>
      <c r="M109" s="88"/>
      <c r="N109" s="76" t="str">
        <f>IF('Fun Patches'!J33="A","E","")</f>
        <v/>
      </c>
      <c r="O109" s="88"/>
      <c r="P109" s="76" t="str">
        <f>IF('Fun Patches'!K33="A","E","")</f>
        <v/>
      </c>
      <c r="Q109" s="88"/>
      <c r="R109" s="76" t="str">
        <f>IF('Fun Patches'!L33="A","E","")</f>
        <v/>
      </c>
      <c r="S109" s="88"/>
      <c r="T109" s="76" t="str">
        <f>IF('Fun Patches'!M33="A","E","")</f>
        <v/>
      </c>
      <c r="U109" s="88"/>
      <c r="V109" s="76" t="str">
        <f>IF('Fun Patches'!N33="A","E","")</f>
        <v/>
      </c>
      <c r="W109" s="88"/>
      <c r="X109" s="76" t="str">
        <f>IF('Fun Patches'!O33="A","E","")</f>
        <v/>
      </c>
      <c r="Y109" s="88"/>
      <c r="Z109" s="76" t="str">
        <f>IF('Fun Patches'!P33="A","E","")</f>
        <v/>
      </c>
      <c r="AA109" s="88"/>
      <c r="AB109" s="76" t="str">
        <f>IF('Fun Patches'!Q33="A","E","")</f>
        <v/>
      </c>
      <c r="AC109" s="88"/>
      <c r="AD109" s="76" t="str">
        <f>IF('Fun Patches'!R33="A","E","")</f>
        <v/>
      </c>
      <c r="AE109" s="95"/>
    </row>
    <row r="110" spans="1:32">
      <c r="A110" s="75" t="str">
        <f>'Fun Patches'!C34</f>
        <v>&lt;List Patch Here&gt;</v>
      </c>
      <c r="B110" s="76" t="str">
        <f>IF('Fun Patches'!D34="A","E","")</f>
        <v/>
      </c>
      <c r="C110" s="88"/>
      <c r="D110" s="76" t="str">
        <f>IF('Fun Patches'!E34="A","E","")</f>
        <v/>
      </c>
      <c r="E110" s="88"/>
      <c r="F110" s="76" t="str">
        <f>IF('Fun Patches'!F34="A","E","")</f>
        <v/>
      </c>
      <c r="G110" s="88"/>
      <c r="H110" s="76" t="str">
        <f>IF('Fun Patches'!G34="A","E","")</f>
        <v/>
      </c>
      <c r="I110" s="88"/>
      <c r="J110" s="76" t="str">
        <f>IF('Fun Patches'!H34="A","E","")</f>
        <v/>
      </c>
      <c r="K110" s="88"/>
      <c r="L110" s="76" t="str">
        <f>IF('Fun Patches'!I34="A","E","")</f>
        <v/>
      </c>
      <c r="M110" s="88"/>
      <c r="N110" s="76" t="str">
        <f>IF('Fun Patches'!J34="A","E","")</f>
        <v/>
      </c>
      <c r="O110" s="88"/>
      <c r="P110" s="76" t="str">
        <f>IF('Fun Patches'!K34="A","E","")</f>
        <v/>
      </c>
      <c r="Q110" s="88"/>
      <c r="R110" s="76" t="str">
        <f>IF('Fun Patches'!L34="A","E","")</f>
        <v/>
      </c>
      <c r="S110" s="88"/>
      <c r="T110" s="76" t="str">
        <f>IF('Fun Patches'!M34="A","E","")</f>
        <v/>
      </c>
      <c r="U110" s="88"/>
      <c r="V110" s="76" t="str">
        <f>IF('Fun Patches'!N34="A","E","")</f>
        <v/>
      </c>
      <c r="W110" s="88"/>
      <c r="X110" s="76" t="str">
        <f>IF('Fun Patches'!O34="A","E","")</f>
        <v/>
      </c>
      <c r="Y110" s="88"/>
      <c r="Z110" s="76" t="str">
        <f>IF('Fun Patches'!P34="A","E","")</f>
        <v/>
      </c>
      <c r="AA110" s="88"/>
      <c r="AB110" s="76" t="str">
        <f>IF('Fun Patches'!Q34="A","E","")</f>
        <v/>
      </c>
      <c r="AC110" s="88"/>
      <c r="AD110" s="76" t="str">
        <f>IF('Fun Patches'!R34="A","E","")</f>
        <v/>
      </c>
      <c r="AE110" s="95"/>
    </row>
    <row r="111" spans="1:32">
      <c r="A111" s="75" t="str">
        <f>'Fun Patches'!C35</f>
        <v>&lt;List Patch Here&gt;</v>
      </c>
      <c r="B111" s="76" t="str">
        <f>IF('Fun Patches'!D35="A","E","")</f>
        <v/>
      </c>
      <c r="C111" s="88"/>
      <c r="D111" s="76" t="str">
        <f>IF('Fun Patches'!E35="A","E","")</f>
        <v/>
      </c>
      <c r="E111" s="88"/>
      <c r="F111" s="76" t="str">
        <f>IF('Fun Patches'!F35="A","E","")</f>
        <v/>
      </c>
      <c r="G111" s="88"/>
      <c r="H111" s="76" t="str">
        <f>IF('Fun Patches'!G35="A","E","")</f>
        <v/>
      </c>
      <c r="I111" s="88"/>
      <c r="J111" s="76" t="str">
        <f>IF('Fun Patches'!H35="A","E","")</f>
        <v/>
      </c>
      <c r="K111" s="88"/>
      <c r="L111" s="76" t="str">
        <f>IF('Fun Patches'!I35="A","E","")</f>
        <v/>
      </c>
      <c r="M111" s="88"/>
      <c r="N111" s="76" t="str">
        <f>IF('Fun Patches'!J35="A","E","")</f>
        <v/>
      </c>
      <c r="O111" s="88"/>
      <c r="P111" s="76" t="str">
        <f>IF('Fun Patches'!K35="A","E","")</f>
        <v/>
      </c>
      <c r="Q111" s="88"/>
      <c r="R111" s="76" t="str">
        <f>IF('Fun Patches'!L35="A","E","")</f>
        <v/>
      </c>
      <c r="S111" s="88"/>
      <c r="T111" s="76" t="str">
        <f>IF('Fun Patches'!M35="A","E","")</f>
        <v/>
      </c>
      <c r="U111" s="88"/>
      <c r="V111" s="76" t="str">
        <f>IF('Fun Patches'!N35="A","E","")</f>
        <v/>
      </c>
      <c r="W111" s="88"/>
      <c r="X111" s="76" t="str">
        <f>IF('Fun Patches'!O35="A","E","")</f>
        <v/>
      </c>
      <c r="Y111" s="88"/>
      <c r="Z111" s="76" t="str">
        <f>IF('Fun Patches'!P35="A","E","")</f>
        <v/>
      </c>
      <c r="AA111" s="88"/>
      <c r="AB111" s="76" t="str">
        <f>IF('Fun Patches'!Q35="A","E","")</f>
        <v/>
      </c>
      <c r="AC111" s="88"/>
      <c r="AD111" s="76" t="str">
        <f>IF('Fun Patches'!R35="A","E","")</f>
        <v/>
      </c>
      <c r="AE111" s="95"/>
    </row>
    <row r="112" spans="1:32">
      <c r="A112" s="75" t="str">
        <f>'Fun Patches'!C36</f>
        <v>&lt;List Patch Here&gt;</v>
      </c>
      <c r="B112" s="76" t="str">
        <f>IF('Fun Patches'!D36="A","E","")</f>
        <v/>
      </c>
      <c r="C112" s="88"/>
      <c r="D112" s="76" t="str">
        <f>IF('Fun Patches'!E36="A","E","")</f>
        <v/>
      </c>
      <c r="E112" s="88"/>
      <c r="F112" s="76" t="str">
        <f>IF('Fun Patches'!F36="A","E","")</f>
        <v/>
      </c>
      <c r="G112" s="88"/>
      <c r="H112" s="76" t="str">
        <f>IF('Fun Patches'!G36="A","E","")</f>
        <v/>
      </c>
      <c r="I112" s="88"/>
      <c r="J112" s="76" t="str">
        <f>IF('Fun Patches'!H36="A","E","")</f>
        <v/>
      </c>
      <c r="K112" s="88"/>
      <c r="L112" s="76" t="str">
        <f>IF('Fun Patches'!I36="A","E","")</f>
        <v/>
      </c>
      <c r="M112" s="88"/>
      <c r="N112" s="76" t="str">
        <f>IF('Fun Patches'!J36="A","E","")</f>
        <v/>
      </c>
      <c r="O112" s="88"/>
      <c r="P112" s="76" t="str">
        <f>IF('Fun Patches'!K36="A","E","")</f>
        <v/>
      </c>
      <c r="Q112" s="88"/>
      <c r="R112" s="76" t="str">
        <f>IF('Fun Patches'!L36="A","E","")</f>
        <v/>
      </c>
      <c r="S112" s="88"/>
      <c r="T112" s="76" t="str">
        <f>IF('Fun Patches'!M36="A","E","")</f>
        <v/>
      </c>
      <c r="U112" s="88"/>
      <c r="V112" s="76" t="str">
        <f>IF('Fun Patches'!N36="A","E","")</f>
        <v/>
      </c>
      <c r="W112" s="88"/>
      <c r="X112" s="76" t="str">
        <f>IF('Fun Patches'!O36="A","E","")</f>
        <v/>
      </c>
      <c r="Y112" s="88"/>
      <c r="Z112" s="76" t="str">
        <f>IF('Fun Patches'!P36="A","E","")</f>
        <v/>
      </c>
      <c r="AA112" s="88"/>
      <c r="AB112" s="76" t="str">
        <f>IF('Fun Patches'!Q36="A","E","")</f>
        <v/>
      </c>
      <c r="AC112" s="88"/>
      <c r="AD112" s="76" t="str">
        <f>IF('Fun Patches'!R36="A","E","")</f>
        <v/>
      </c>
      <c r="AE112" s="95"/>
    </row>
    <row r="113" spans="1:31">
      <c r="A113" s="75" t="str">
        <f>'Fun Patches'!C37</f>
        <v>&lt;List Patch Here&gt;</v>
      </c>
      <c r="B113" s="76" t="str">
        <f>IF('Fun Patches'!D37="A","E","")</f>
        <v/>
      </c>
      <c r="C113" s="88"/>
      <c r="D113" s="76" t="str">
        <f>IF('Fun Patches'!E37="A","E","")</f>
        <v/>
      </c>
      <c r="E113" s="88"/>
      <c r="F113" s="76" t="str">
        <f>IF('Fun Patches'!F37="A","E","")</f>
        <v/>
      </c>
      <c r="G113" s="88"/>
      <c r="H113" s="76" t="str">
        <f>IF('Fun Patches'!G37="A","E","")</f>
        <v/>
      </c>
      <c r="I113" s="88"/>
      <c r="J113" s="76" t="str">
        <f>IF('Fun Patches'!H37="A","E","")</f>
        <v/>
      </c>
      <c r="K113" s="88"/>
      <c r="L113" s="76" t="str">
        <f>IF('Fun Patches'!I37="A","E","")</f>
        <v/>
      </c>
      <c r="M113" s="88"/>
      <c r="N113" s="76" t="str">
        <f>IF('Fun Patches'!J37="A","E","")</f>
        <v/>
      </c>
      <c r="O113" s="88"/>
      <c r="P113" s="76" t="str">
        <f>IF('Fun Patches'!K37="A","E","")</f>
        <v/>
      </c>
      <c r="Q113" s="88"/>
      <c r="R113" s="76" t="str">
        <f>IF('Fun Patches'!L37="A","E","")</f>
        <v/>
      </c>
      <c r="S113" s="88"/>
      <c r="T113" s="76" t="str">
        <f>IF('Fun Patches'!M37="A","E","")</f>
        <v/>
      </c>
      <c r="U113" s="88"/>
      <c r="V113" s="76" t="str">
        <f>IF('Fun Patches'!N37="A","E","")</f>
        <v/>
      </c>
      <c r="W113" s="88"/>
      <c r="X113" s="76" t="str">
        <f>IF('Fun Patches'!O37="A","E","")</f>
        <v/>
      </c>
      <c r="Y113" s="88"/>
      <c r="Z113" s="76" t="str">
        <f>IF('Fun Patches'!P37="A","E","")</f>
        <v/>
      </c>
      <c r="AA113" s="88"/>
      <c r="AB113" s="76" t="str">
        <f>IF('Fun Patches'!Q37="A","E","")</f>
        <v/>
      </c>
      <c r="AC113" s="88"/>
      <c r="AD113" s="76" t="str">
        <f>IF('Fun Patches'!R37="A","E","")</f>
        <v/>
      </c>
      <c r="AE113" s="95"/>
    </row>
    <row r="114" spans="1:31">
      <c r="A114" s="75" t="str">
        <f>'Fun Patches'!C38</f>
        <v>&lt;List Patch Here&gt;</v>
      </c>
      <c r="B114" s="76" t="str">
        <f>IF('Fun Patches'!D38="A","E","")</f>
        <v/>
      </c>
      <c r="C114" s="88"/>
      <c r="D114" s="76" t="str">
        <f>IF('Fun Patches'!E38="A","E","")</f>
        <v/>
      </c>
      <c r="E114" s="88"/>
      <c r="F114" s="76" t="str">
        <f>IF('Fun Patches'!F38="A","E","")</f>
        <v/>
      </c>
      <c r="G114" s="88"/>
      <c r="H114" s="76" t="str">
        <f>IF('Fun Patches'!G38="A","E","")</f>
        <v/>
      </c>
      <c r="I114" s="88"/>
      <c r="J114" s="76" t="str">
        <f>IF('Fun Patches'!H38="A","E","")</f>
        <v/>
      </c>
      <c r="K114" s="88"/>
      <c r="L114" s="76" t="str">
        <f>IF('Fun Patches'!I38="A","E","")</f>
        <v/>
      </c>
      <c r="M114" s="88"/>
      <c r="N114" s="76" t="str">
        <f>IF('Fun Patches'!J38="A","E","")</f>
        <v/>
      </c>
      <c r="O114" s="88"/>
      <c r="P114" s="76" t="str">
        <f>IF('Fun Patches'!K38="A","E","")</f>
        <v/>
      </c>
      <c r="Q114" s="88"/>
      <c r="R114" s="76" t="str">
        <f>IF('Fun Patches'!L38="A","E","")</f>
        <v/>
      </c>
      <c r="S114" s="88"/>
      <c r="T114" s="76" t="str">
        <f>IF('Fun Patches'!M38="A","E","")</f>
        <v/>
      </c>
      <c r="U114" s="88"/>
      <c r="V114" s="76" t="str">
        <f>IF('Fun Patches'!N38="A","E","")</f>
        <v/>
      </c>
      <c r="W114" s="88"/>
      <c r="X114" s="76" t="str">
        <f>IF('Fun Patches'!O38="A","E","")</f>
        <v/>
      </c>
      <c r="Y114" s="88"/>
      <c r="Z114" s="76" t="str">
        <f>IF('Fun Patches'!P38="A","E","")</f>
        <v/>
      </c>
      <c r="AA114" s="88"/>
      <c r="AB114" s="76" t="str">
        <f>IF('Fun Patches'!Q38="A","E","")</f>
        <v/>
      </c>
      <c r="AC114" s="88"/>
      <c r="AD114" s="76" t="str">
        <f>IF('Fun Patches'!R38="A","E","")</f>
        <v/>
      </c>
      <c r="AE114" s="95"/>
    </row>
    <row r="115" spans="1:31">
      <c r="A115" s="75" t="str">
        <f>'Fun Patches'!C39</f>
        <v>&lt;List Patch Here&gt;</v>
      </c>
      <c r="B115" s="76" t="str">
        <f>IF('Fun Patches'!D39="A","E","")</f>
        <v/>
      </c>
      <c r="C115" s="88"/>
      <c r="D115" s="76" t="str">
        <f>IF('Fun Patches'!E39="A","E","")</f>
        <v/>
      </c>
      <c r="E115" s="88"/>
      <c r="F115" s="76" t="str">
        <f>IF('Fun Patches'!F39="A","E","")</f>
        <v/>
      </c>
      <c r="G115" s="88"/>
      <c r="H115" s="76" t="str">
        <f>IF('Fun Patches'!G39="A","E","")</f>
        <v/>
      </c>
      <c r="I115" s="88"/>
      <c r="J115" s="76" t="str">
        <f>IF('Fun Patches'!H39="A","E","")</f>
        <v/>
      </c>
      <c r="K115" s="88"/>
      <c r="L115" s="76" t="str">
        <f>IF('Fun Patches'!I39="A","E","")</f>
        <v/>
      </c>
      <c r="M115" s="88"/>
      <c r="N115" s="76" t="str">
        <f>IF('Fun Patches'!J39="A","E","")</f>
        <v/>
      </c>
      <c r="O115" s="88"/>
      <c r="P115" s="76" t="str">
        <f>IF('Fun Patches'!K39="A","E","")</f>
        <v/>
      </c>
      <c r="Q115" s="88"/>
      <c r="R115" s="76" t="str">
        <f>IF('Fun Patches'!L39="A","E","")</f>
        <v/>
      </c>
      <c r="S115" s="88"/>
      <c r="T115" s="76" t="str">
        <f>IF('Fun Patches'!M39="A","E","")</f>
        <v/>
      </c>
      <c r="U115" s="88"/>
      <c r="V115" s="76" t="str">
        <f>IF('Fun Patches'!N39="A","E","")</f>
        <v/>
      </c>
      <c r="W115" s="88"/>
      <c r="X115" s="76" t="str">
        <f>IF('Fun Patches'!O39="A","E","")</f>
        <v/>
      </c>
      <c r="Y115" s="88"/>
      <c r="Z115" s="76" t="str">
        <f>IF('Fun Patches'!P39="A","E","")</f>
        <v/>
      </c>
      <c r="AA115" s="88"/>
      <c r="AB115" s="76" t="str">
        <f>IF('Fun Patches'!Q39="A","E","")</f>
        <v/>
      </c>
      <c r="AC115" s="88"/>
      <c r="AD115" s="76" t="str">
        <f>IF('Fun Patches'!R39="A","E","")</f>
        <v/>
      </c>
      <c r="AE115" s="95"/>
    </row>
    <row r="116" spans="1:31">
      <c r="A116" s="75" t="str">
        <f>'Fun Patches'!C40</f>
        <v>&lt;List Patch Here&gt;</v>
      </c>
      <c r="B116" s="76" t="str">
        <f>IF('Fun Patches'!D40="A","E","")</f>
        <v/>
      </c>
      <c r="C116" s="88"/>
      <c r="D116" s="76" t="str">
        <f>IF('Fun Patches'!E40="A","E","")</f>
        <v/>
      </c>
      <c r="E116" s="88"/>
      <c r="F116" s="76" t="str">
        <f>IF('Fun Patches'!F40="A","E","")</f>
        <v/>
      </c>
      <c r="G116" s="88"/>
      <c r="H116" s="76" t="str">
        <f>IF('Fun Patches'!G40="A","E","")</f>
        <v/>
      </c>
      <c r="I116" s="88"/>
      <c r="J116" s="76" t="str">
        <f>IF('Fun Patches'!H40="A","E","")</f>
        <v/>
      </c>
      <c r="K116" s="88"/>
      <c r="L116" s="76" t="str">
        <f>IF('Fun Patches'!I40="A","E","")</f>
        <v/>
      </c>
      <c r="M116" s="88"/>
      <c r="N116" s="76" t="str">
        <f>IF('Fun Patches'!J40="A","E","")</f>
        <v/>
      </c>
      <c r="O116" s="88"/>
      <c r="P116" s="76" t="str">
        <f>IF('Fun Patches'!K40="A","E","")</f>
        <v/>
      </c>
      <c r="Q116" s="88"/>
      <c r="R116" s="76" t="str">
        <f>IF('Fun Patches'!L40="A","E","")</f>
        <v/>
      </c>
      <c r="S116" s="88"/>
      <c r="T116" s="76" t="str">
        <f>IF('Fun Patches'!M40="A","E","")</f>
        <v/>
      </c>
      <c r="U116" s="88"/>
      <c r="V116" s="76" t="str">
        <f>IF('Fun Patches'!N40="A","E","")</f>
        <v/>
      </c>
      <c r="W116" s="88"/>
      <c r="X116" s="76" t="str">
        <f>IF('Fun Patches'!O40="A","E","")</f>
        <v/>
      </c>
      <c r="Y116" s="88"/>
      <c r="Z116" s="76" t="str">
        <f>IF('Fun Patches'!P40="A","E","")</f>
        <v/>
      </c>
      <c r="AA116" s="88"/>
      <c r="AB116" s="76" t="str">
        <f>IF('Fun Patches'!Q40="A","E","")</f>
        <v/>
      </c>
      <c r="AC116" s="88"/>
      <c r="AD116" s="76" t="str">
        <f>IF('Fun Patches'!R40="A","E","")</f>
        <v/>
      </c>
      <c r="AE116" s="95"/>
    </row>
    <row r="117" spans="1:31">
      <c r="A117" s="75" t="str">
        <f>'Fun Patches'!C41</f>
        <v>&lt;List Patch Here&gt;</v>
      </c>
      <c r="B117" s="76" t="str">
        <f>IF('Fun Patches'!D41="A","E","")</f>
        <v/>
      </c>
      <c r="C117" s="88"/>
      <c r="D117" s="76" t="str">
        <f>IF('Fun Patches'!E41="A","E","")</f>
        <v/>
      </c>
      <c r="E117" s="88"/>
      <c r="F117" s="76" t="str">
        <f>IF('Fun Patches'!F41="A","E","")</f>
        <v/>
      </c>
      <c r="G117" s="88"/>
      <c r="H117" s="76" t="str">
        <f>IF('Fun Patches'!G41="A","E","")</f>
        <v/>
      </c>
      <c r="I117" s="88"/>
      <c r="J117" s="76" t="str">
        <f>IF('Fun Patches'!H41="A","E","")</f>
        <v/>
      </c>
      <c r="K117" s="88"/>
      <c r="L117" s="76" t="str">
        <f>IF('Fun Patches'!I41="A","E","")</f>
        <v/>
      </c>
      <c r="M117" s="88"/>
      <c r="N117" s="76" t="str">
        <f>IF('Fun Patches'!J41="A","E","")</f>
        <v/>
      </c>
      <c r="O117" s="88"/>
      <c r="P117" s="76" t="str">
        <f>IF('Fun Patches'!K41="A","E","")</f>
        <v/>
      </c>
      <c r="Q117" s="88"/>
      <c r="R117" s="76" t="str">
        <f>IF('Fun Patches'!L41="A","E","")</f>
        <v/>
      </c>
      <c r="S117" s="88"/>
      <c r="T117" s="76" t="str">
        <f>IF('Fun Patches'!M41="A","E","")</f>
        <v/>
      </c>
      <c r="U117" s="88"/>
      <c r="V117" s="76" t="str">
        <f>IF('Fun Patches'!N41="A","E","")</f>
        <v/>
      </c>
      <c r="W117" s="88"/>
      <c r="X117" s="76" t="str">
        <f>IF('Fun Patches'!O41="A","E","")</f>
        <v/>
      </c>
      <c r="Y117" s="88"/>
      <c r="Z117" s="76" t="str">
        <f>IF('Fun Patches'!P41="A","E","")</f>
        <v/>
      </c>
      <c r="AA117" s="88"/>
      <c r="AB117" s="76" t="str">
        <f>IF('Fun Patches'!Q41="A","E","")</f>
        <v/>
      </c>
      <c r="AC117" s="88"/>
      <c r="AD117" s="76" t="str">
        <f>IF('Fun Patches'!R41="A","E","")</f>
        <v/>
      </c>
      <c r="AE117" s="95"/>
    </row>
    <row r="118" spans="1:31">
      <c r="A118" s="75" t="str">
        <f>'Fun Patches'!C42</f>
        <v>&lt;List Patch Here&gt;</v>
      </c>
      <c r="B118" s="76" t="str">
        <f>IF('Fun Patches'!D42="A","E","")</f>
        <v/>
      </c>
      <c r="C118" s="88"/>
      <c r="D118" s="76" t="str">
        <f>IF('Fun Patches'!E42="A","E","")</f>
        <v/>
      </c>
      <c r="E118" s="88"/>
      <c r="F118" s="76" t="str">
        <f>IF('Fun Patches'!F42="A","E","")</f>
        <v/>
      </c>
      <c r="G118" s="88"/>
      <c r="H118" s="76" t="str">
        <f>IF('Fun Patches'!G42="A","E","")</f>
        <v/>
      </c>
      <c r="I118" s="88"/>
      <c r="J118" s="76" t="str">
        <f>IF('Fun Patches'!H42="A","E","")</f>
        <v/>
      </c>
      <c r="K118" s="88"/>
      <c r="L118" s="76" t="str">
        <f>IF('Fun Patches'!I42="A","E","")</f>
        <v/>
      </c>
      <c r="M118" s="88"/>
      <c r="N118" s="76" t="str">
        <f>IF('Fun Patches'!J42="A","E","")</f>
        <v/>
      </c>
      <c r="O118" s="88"/>
      <c r="P118" s="76" t="str">
        <f>IF('Fun Patches'!K42="A","E","")</f>
        <v/>
      </c>
      <c r="Q118" s="88"/>
      <c r="R118" s="76" t="str">
        <f>IF('Fun Patches'!L42="A","E","")</f>
        <v/>
      </c>
      <c r="S118" s="88"/>
      <c r="T118" s="76" t="str">
        <f>IF('Fun Patches'!M42="A","E","")</f>
        <v/>
      </c>
      <c r="U118" s="88"/>
      <c r="V118" s="76" t="str">
        <f>IF('Fun Patches'!N42="A","E","")</f>
        <v/>
      </c>
      <c r="W118" s="88"/>
      <c r="X118" s="76" t="str">
        <f>IF('Fun Patches'!O42="A","E","")</f>
        <v/>
      </c>
      <c r="Y118" s="88"/>
      <c r="Z118" s="76" t="str">
        <f>IF('Fun Patches'!P42="A","E","")</f>
        <v/>
      </c>
      <c r="AA118" s="88"/>
      <c r="AB118" s="76" t="str">
        <f>IF('Fun Patches'!Q42="A","E","")</f>
        <v/>
      </c>
      <c r="AC118" s="88"/>
      <c r="AD118" s="76" t="str">
        <f>IF('Fun Patches'!R42="A","E","")</f>
        <v/>
      </c>
      <c r="AE118" s="95"/>
    </row>
    <row r="119" spans="1:31">
      <c r="A119" s="75" t="str">
        <f>'Fun Patches'!C43</f>
        <v>&lt;List Patch Here&gt;</v>
      </c>
      <c r="B119" s="76" t="str">
        <f>IF('Fun Patches'!D43="A","E","")</f>
        <v/>
      </c>
      <c r="C119" s="88"/>
      <c r="D119" s="76" t="str">
        <f>IF('Fun Patches'!E43="A","E","")</f>
        <v/>
      </c>
      <c r="E119" s="88"/>
      <c r="F119" s="76" t="str">
        <f>IF('Fun Patches'!F43="A","E","")</f>
        <v/>
      </c>
      <c r="G119" s="88"/>
      <c r="H119" s="76" t="str">
        <f>IF('Fun Patches'!G43="A","E","")</f>
        <v/>
      </c>
      <c r="I119" s="88"/>
      <c r="J119" s="76" t="str">
        <f>IF('Fun Patches'!H43="A","E","")</f>
        <v/>
      </c>
      <c r="K119" s="88"/>
      <c r="L119" s="76" t="str">
        <f>IF('Fun Patches'!I43="A","E","")</f>
        <v/>
      </c>
      <c r="M119" s="88"/>
      <c r="N119" s="76" t="str">
        <f>IF('Fun Patches'!J43="A","E","")</f>
        <v/>
      </c>
      <c r="O119" s="88"/>
      <c r="P119" s="76" t="str">
        <f>IF('Fun Patches'!K43="A","E","")</f>
        <v/>
      </c>
      <c r="Q119" s="88"/>
      <c r="R119" s="76" t="str">
        <f>IF('Fun Patches'!L43="A","E","")</f>
        <v/>
      </c>
      <c r="S119" s="88"/>
      <c r="T119" s="76" t="str">
        <f>IF('Fun Patches'!M43="A","E","")</f>
        <v/>
      </c>
      <c r="U119" s="88"/>
      <c r="V119" s="76" t="str">
        <f>IF('Fun Patches'!N43="A","E","")</f>
        <v/>
      </c>
      <c r="W119" s="88"/>
      <c r="X119" s="76" t="str">
        <f>IF('Fun Patches'!O43="A","E","")</f>
        <v/>
      </c>
      <c r="Y119" s="88"/>
      <c r="Z119" s="76" t="str">
        <f>IF('Fun Patches'!P43="A","E","")</f>
        <v/>
      </c>
      <c r="AA119" s="88"/>
      <c r="AB119" s="76" t="str">
        <f>IF('Fun Patches'!Q43="A","E","")</f>
        <v/>
      </c>
      <c r="AC119" s="88"/>
      <c r="AD119" s="76" t="str">
        <f>IF('Fun Patches'!R43="A","E","")</f>
        <v/>
      </c>
      <c r="AE119" s="95"/>
    </row>
    <row r="120" spans="1:31">
      <c r="A120" s="75" t="str">
        <f>'Fun Patches'!C44</f>
        <v>&lt;List Patch Here&gt;</v>
      </c>
      <c r="B120" s="76" t="str">
        <f>IF('Fun Patches'!D44="A","E","")</f>
        <v/>
      </c>
      <c r="C120" s="88"/>
      <c r="D120" s="76" t="str">
        <f>IF('Fun Patches'!E44="A","E","")</f>
        <v/>
      </c>
      <c r="E120" s="88"/>
      <c r="F120" s="76" t="str">
        <f>IF('Fun Patches'!F44="A","E","")</f>
        <v/>
      </c>
      <c r="G120" s="88"/>
      <c r="H120" s="76" t="str">
        <f>IF('Fun Patches'!G44="A","E","")</f>
        <v/>
      </c>
      <c r="I120" s="88"/>
      <c r="J120" s="76" t="str">
        <f>IF('Fun Patches'!H44="A","E","")</f>
        <v/>
      </c>
      <c r="K120" s="88"/>
      <c r="L120" s="76" t="str">
        <f>IF('Fun Patches'!I44="A","E","")</f>
        <v/>
      </c>
      <c r="M120" s="88"/>
      <c r="N120" s="76" t="str">
        <f>IF('Fun Patches'!J44="A","E","")</f>
        <v/>
      </c>
      <c r="O120" s="88"/>
      <c r="P120" s="76" t="str">
        <f>IF('Fun Patches'!K44="A","E","")</f>
        <v/>
      </c>
      <c r="Q120" s="88"/>
      <c r="R120" s="76" t="str">
        <f>IF('Fun Patches'!L44="A","E","")</f>
        <v/>
      </c>
      <c r="S120" s="88"/>
      <c r="T120" s="76" t="str">
        <f>IF('Fun Patches'!M44="A","E","")</f>
        <v/>
      </c>
      <c r="U120" s="88"/>
      <c r="V120" s="76" t="str">
        <f>IF('Fun Patches'!N44="A","E","")</f>
        <v/>
      </c>
      <c r="W120" s="88"/>
      <c r="X120" s="76" t="str">
        <f>IF('Fun Patches'!O44="A","E","")</f>
        <v/>
      </c>
      <c r="Y120" s="88"/>
      <c r="Z120" s="76" t="str">
        <f>IF('Fun Patches'!P44="A","E","")</f>
        <v/>
      </c>
      <c r="AA120" s="88"/>
      <c r="AB120" s="76" t="str">
        <f>IF('Fun Patches'!Q44="A","E","")</f>
        <v/>
      </c>
      <c r="AC120" s="88"/>
      <c r="AD120" s="76" t="str">
        <f>IF('Fun Patches'!R44="A","E","")</f>
        <v/>
      </c>
      <c r="AE120" s="95"/>
    </row>
    <row r="121" spans="1:31">
      <c r="A121" s="75" t="str">
        <f>'Fun Patches'!C45</f>
        <v>&lt;List Patch Here&gt;</v>
      </c>
      <c r="B121" s="76" t="str">
        <f>IF('Fun Patches'!D45="A","E","")</f>
        <v/>
      </c>
      <c r="C121" s="88"/>
      <c r="D121" s="76" t="str">
        <f>IF('Fun Patches'!E45="A","E","")</f>
        <v/>
      </c>
      <c r="E121" s="88"/>
      <c r="F121" s="76" t="str">
        <f>IF('Fun Patches'!F45="A","E","")</f>
        <v/>
      </c>
      <c r="G121" s="88"/>
      <c r="H121" s="76" t="str">
        <f>IF('Fun Patches'!G45="A","E","")</f>
        <v/>
      </c>
      <c r="I121" s="88"/>
      <c r="J121" s="76" t="str">
        <f>IF('Fun Patches'!H45="A","E","")</f>
        <v/>
      </c>
      <c r="K121" s="88"/>
      <c r="L121" s="76" t="str">
        <f>IF('Fun Patches'!I45="A","E","")</f>
        <v/>
      </c>
      <c r="M121" s="88"/>
      <c r="N121" s="76" t="str">
        <f>IF('Fun Patches'!J45="A","E","")</f>
        <v/>
      </c>
      <c r="O121" s="88"/>
      <c r="P121" s="76" t="str">
        <f>IF('Fun Patches'!K45="A","E","")</f>
        <v/>
      </c>
      <c r="Q121" s="88"/>
      <c r="R121" s="76" t="str">
        <f>IF('Fun Patches'!L45="A","E","")</f>
        <v/>
      </c>
      <c r="S121" s="88"/>
      <c r="T121" s="76" t="str">
        <f>IF('Fun Patches'!M45="A","E","")</f>
        <v/>
      </c>
      <c r="U121" s="88"/>
      <c r="V121" s="76" t="str">
        <f>IF('Fun Patches'!N45="A","E","")</f>
        <v/>
      </c>
      <c r="W121" s="88"/>
      <c r="X121" s="76" t="str">
        <f>IF('Fun Patches'!O45="A","E","")</f>
        <v/>
      </c>
      <c r="Y121" s="88"/>
      <c r="Z121" s="76" t="str">
        <f>IF('Fun Patches'!P45="A","E","")</f>
        <v/>
      </c>
      <c r="AA121" s="88"/>
      <c r="AB121" s="76" t="str">
        <f>IF('Fun Patches'!Q45="A","E","")</f>
        <v/>
      </c>
      <c r="AC121" s="88"/>
      <c r="AD121" s="76" t="str">
        <f>IF('Fun Patches'!R45="A","E","")</f>
        <v/>
      </c>
      <c r="AE121" s="95"/>
    </row>
    <row r="122" spans="1:31">
      <c r="A122" s="75" t="str">
        <f>'Fun Patches'!C46</f>
        <v>&lt;List Patch Here&gt;</v>
      </c>
      <c r="B122" s="76" t="str">
        <f>IF('Fun Patches'!D46="A","E","")</f>
        <v/>
      </c>
      <c r="C122" s="88"/>
      <c r="D122" s="76" t="str">
        <f>IF('Fun Patches'!E46="A","E","")</f>
        <v/>
      </c>
      <c r="E122" s="88"/>
      <c r="F122" s="76" t="str">
        <f>IF('Fun Patches'!F46="A","E","")</f>
        <v/>
      </c>
      <c r="G122" s="88"/>
      <c r="H122" s="76" t="str">
        <f>IF('Fun Patches'!G46="A","E","")</f>
        <v/>
      </c>
      <c r="I122" s="88"/>
      <c r="J122" s="76" t="str">
        <f>IF('Fun Patches'!H46="A","E","")</f>
        <v/>
      </c>
      <c r="K122" s="88"/>
      <c r="L122" s="76" t="str">
        <f>IF('Fun Patches'!I46="A","E","")</f>
        <v/>
      </c>
      <c r="M122" s="88"/>
      <c r="N122" s="76" t="str">
        <f>IF('Fun Patches'!J46="A","E","")</f>
        <v/>
      </c>
      <c r="O122" s="88"/>
      <c r="P122" s="76" t="str">
        <f>IF('Fun Patches'!K46="A","E","")</f>
        <v/>
      </c>
      <c r="Q122" s="88"/>
      <c r="R122" s="76" t="str">
        <f>IF('Fun Patches'!L46="A","E","")</f>
        <v/>
      </c>
      <c r="S122" s="88"/>
      <c r="T122" s="76" t="str">
        <f>IF('Fun Patches'!M46="A","E","")</f>
        <v/>
      </c>
      <c r="U122" s="88"/>
      <c r="V122" s="76" t="str">
        <f>IF('Fun Patches'!N46="A","E","")</f>
        <v/>
      </c>
      <c r="W122" s="88"/>
      <c r="X122" s="76" t="str">
        <f>IF('Fun Patches'!O46="A","E","")</f>
        <v/>
      </c>
      <c r="Y122" s="88"/>
      <c r="Z122" s="76" t="str">
        <f>IF('Fun Patches'!P46="A","E","")</f>
        <v/>
      </c>
      <c r="AA122" s="88"/>
      <c r="AB122" s="76" t="str">
        <f>IF('Fun Patches'!Q46="A","E","")</f>
        <v/>
      </c>
      <c r="AC122" s="88"/>
      <c r="AD122" s="76" t="str">
        <f>IF('Fun Patches'!R46="A","E","")</f>
        <v/>
      </c>
      <c r="AE122" s="95"/>
    </row>
    <row r="123" spans="1:31">
      <c r="A123" s="75" t="str">
        <f>'Fun Patches'!C47</f>
        <v>&lt;List Patch Here&gt;</v>
      </c>
      <c r="B123" s="76" t="str">
        <f>IF('Fun Patches'!D47="A","E","")</f>
        <v/>
      </c>
      <c r="C123" s="88"/>
      <c r="D123" s="76" t="str">
        <f>IF('Fun Patches'!E47="A","E","")</f>
        <v/>
      </c>
      <c r="E123" s="88"/>
      <c r="F123" s="76" t="str">
        <f>IF('Fun Patches'!F47="A","E","")</f>
        <v/>
      </c>
      <c r="G123" s="88"/>
      <c r="H123" s="76" t="str">
        <f>IF('Fun Patches'!G47="A","E","")</f>
        <v/>
      </c>
      <c r="I123" s="88"/>
      <c r="J123" s="76" t="str">
        <f>IF('Fun Patches'!H47="A","E","")</f>
        <v/>
      </c>
      <c r="K123" s="88"/>
      <c r="L123" s="76" t="str">
        <f>IF('Fun Patches'!I47="A","E","")</f>
        <v/>
      </c>
      <c r="M123" s="88"/>
      <c r="N123" s="76" t="str">
        <f>IF('Fun Patches'!J47="A","E","")</f>
        <v/>
      </c>
      <c r="O123" s="88"/>
      <c r="P123" s="76" t="str">
        <f>IF('Fun Patches'!K47="A","E","")</f>
        <v/>
      </c>
      <c r="Q123" s="88"/>
      <c r="R123" s="76" t="str">
        <f>IF('Fun Patches'!L47="A","E","")</f>
        <v/>
      </c>
      <c r="S123" s="88"/>
      <c r="T123" s="76" t="str">
        <f>IF('Fun Patches'!M47="A","E","")</f>
        <v/>
      </c>
      <c r="U123" s="88"/>
      <c r="V123" s="76" t="str">
        <f>IF('Fun Patches'!N47="A","E","")</f>
        <v/>
      </c>
      <c r="W123" s="88"/>
      <c r="X123" s="76" t="str">
        <f>IF('Fun Patches'!O47="A","E","")</f>
        <v/>
      </c>
      <c r="Y123" s="88"/>
      <c r="Z123" s="76" t="str">
        <f>IF('Fun Patches'!P47="A","E","")</f>
        <v/>
      </c>
      <c r="AA123" s="88"/>
      <c r="AB123" s="76" t="str">
        <f>IF('Fun Patches'!Q47="A","E","")</f>
        <v/>
      </c>
      <c r="AC123" s="88"/>
      <c r="AD123" s="76" t="str">
        <f>IF('Fun Patches'!R47="A","E","")</f>
        <v/>
      </c>
      <c r="AE123" s="95"/>
    </row>
    <row r="124" spans="1:31">
      <c r="A124" s="75" t="str">
        <f>'Fun Patches'!C48</f>
        <v>&lt;List Patch Here&gt;</v>
      </c>
      <c r="B124" s="76" t="str">
        <f>IF('Fun Patches'!D48="A","E","")</f>
        <v/>
      </c>
      <c r="C124" s="88"/>
      <c r="D124" s="76" t="str">
        <f>IF('Fun Patches'!E48="A","E","")</f>
        <v/>
      </c>
      <c r="E124" s="88"/>
      <c r="F124" s="76" t="str">
        <f>IF('Fun Patches'!F48="A","E","")</f>
        <v/>
      </c>
      <c r="G124" s="88"/>
      <c r="H124" s="76" t="str">
        <f>IF('Fun Patches'!G48="A","E","")</f>
        <v/>
      </c>
      <c r="I124" s="88"/>
      <c r="J124" s="76" t="str">
        <f>IF('Fun Patches'!H48="A","E","")</f>
        <v/>
      </c>
      <c r="K124" s="88"/>
      <c r="L124" s="76" t="str">
        <f>IF('Fun Patches'!I48="A","E","")</f>
        <v/>
      </c>
      <c r="M124" s="88"/>
      <c r="N124" s="76" t="str">
        <f>IF('Fun Patches'!J48="A","E","")</f>
        <v/>
      </c>
      <c r="O124" s="88"/>
      <c r="P124" s="76" t="str">
        <f>IF('Fun Patches'!K48="A","E","")</f>
        <v/>
      </c>
      <c r="Q124" s="88"/>
      <c r="R124" s="76" t="str">
        <f>IF('Fun Patches'!L48="A","E","")</f>
        <v/>
      </c>
      <c r="S124" s="88"/>
      <c r="T124" s="76" t="str">
        <f>IF('Fun Patches'!M48="A","E","")</f>
        <v/>
      </c>
      <c r="U124" s="88"/>
      <c r="V124" s="76" t="str">
        <f>IF('Fun Patches'!N48="A","E","")</f>
        <v/>
      </c>
      <c r="W124" s="88"/>
      <c r="X124" s="76" t="str">
        <f>IF('Fun Patches'!O48="A","E","")</f>
        <v/>
      </c>
      <c r="Y124" s="88"/>
      <c r="Z124" s="76" t="str">
        <f>IF('Fun Patches'!P48="A","E","")</f>
        <v/>
      </c>
      <c r="AA124" s="88"/>
      <c r="AB124" s="76" t="str">
        <f>IF('Fun Patches'!Q48="A","E","")</f>
        <v/>
      </c>
      <c r="AC124" s="88"/>
      <c r="AD124" s="76" t="str">
        <f>IF('Fun Patches'!R48="A","E","")</f>
        <v/>
      </c>
      <c r="AE124" s="95"/>
    </row>
    <row r="125" spans="1:31">
      <c r="A125" s="75" t="str">
        <f>'Fun Patches'!C49</f>
        <v>&lt;List Patch Here&gt;</v>
      </c>
      <c r="B125" s="76" t="str">
        <f>IF('Fun Patches'!D49="A","E","")</f>
        <v/>
      </c>
      <c r="C125" s="88"/>
      <c r="D125" s="76" t="str">
        <f>IF('Fun Patches'!E49="A","E","")</f>
        <v/>
      </c>
      <c r="E125" s="88"/>
      <c r="F125" s="76" t="str">
        <f>IF('Fun Patches'!F49="A","E","")</f>
        <v/>
      </c>
      <c r="G125" s="88"/>
      <c r="H125" s="76" t="str">
        <f>IF('Fun Patches'!G49="A","E","")</f>
        <v/>
      </c>
      <c r="I125" s="88"/>
      <c r="J125" s="76" t="str">
        <f>IF('Fun Patches'!H49="A","E","")</f>
        <v/>
      </c>
      <c r="K125" s="88"/>
      <c r="L125" s="76" t="str">
        <f>IF('Fun Patches'!I49="A","E","")</f>
        <v/>
      </c>
      <c r="M125" s="88"/>
      <c r="N125" s="76" t="str">
        <f>IF('Fun Patches'!J49="A","E","")</f>
        <v/>
      </c>
      <c r="O125" s="88"/>
      <c r="P125" s="76" t="str">
        <f>IF('Fun Patches'!K49="A","E","")</f>
        <v/>
      </c>
      <c r="Q125" s="88"/>
      <c r="R125" s="76" t="str">
        <f>IF('Fun Patches'!L49="A","E","")</f>
        <v/>
      </c>
      <c r="S125" s="88"/>
      <c r="T125" s="76" t="str">
        <f>IF('Fun Patches'!M49="A","E","")</f>
        <v/>
      </c>
      <c r="U125" s="88"/>
      <c r="V125" s="76" t="str">
        <f>IF('Fun Patches'!N49="A","E","")</f>
        <v/>
      </c>
      <c r="W125" s="88"/>
      <c r="X125" s="76" t="str">
        <f>IF('Fun Patches'!O49="A","E","")</f>
        <v/>
      </c>
      <c r="Y125" s="88"/>
      <c r="Z125" s="76" t="str">
        <f>IF('Fun Patches'!P49="A","E","")</f>
        <v/>
      </c>
      <c r="AA125" s="88"/>
      <c r="AB125" s="76" t="str">
        <f>IF('Fun Patches'!Q49="A","E","")</f>
        <v/>
      </c>
      <c r="AC125" s="88"/>
      <c r="AD125" s="76" t="str">
        <f>IF('Fun Patches'!R49="A","E","")</f>
        <v/>
      </c>
      <c r="AE125" s="95"/>
    </row>
    <row r="126" spans="1:31">
      <c r="A126" s="75" t="str">
        <f>'Fun Patches'!C50</f>
        <v>&lt;List Patch Here&gt;</v>
      </c>
      <c r="B126" s="76" t="str">
        <f>IF('Fun Patches'!D50="A","E","")</f>
        <v/>
      </c>
      <c r="C126" s="88"/>
      <c r="D126" s="76" t="str">
        <f>IF('Fun Patches'!E50="A","E","")</f>
        <v/>
      </c>
      <c r="E126" s="88"/>
      <c r="F126" s="76" t="str">
        <f>IF('Fun Patches'!F50="A","E","")</f>
        <v/>
      </c>
      <c r="G126" s="88"/>
      <c r="H126" s="76" t="str">
        <f>IF('Fun Patches'!G50="A","E","")</f>
        <v/>
      </c>
      <c r="I126" s="88"/>
      <c r="J126" s="76" t="str">
        <f>IF('Fun Patches'!H50="A","E","")</f>
        <v/>
      </c>
      <c r="K126" s="88"/>
      <c r="L126" s="76" t="str">
        <f>IF('Fun Patches'!I50="A","E","")</f>
        <v/>
      </c>
      <c r="M126" s="88"/>
      <c r="N126" s="76" t="str">
        <f>IF('Fun Patches'!J50="A","E","")</f>
        <v/>
      </c>
      <c r="O126" s="88"/>
      <c r="P126" s="76" t="str">
        <f>IF('Fun Patches'!K50="A","E","")</f>
        <v/>
      </c>
      <c r="Q126" s="88"/>
      <c r="R126" s="76" t="str">
        <f>IF('Fun Patches'!L50="A","E","")</f>
        <v/>
      </c>
      <c r="S126" s="88"/>
      <c r="T126" s="76" t="str">
        <f>IF('Fun Patches'!M50="A","E","")</f>
        <v/>
      </c>
      <c r="U126" s="88"/>
      <c r="V126" s="76" t="str">
        <f>IF('Fun Patches'!N50="A","E","")</f>
        <v/>
      </c>
      <c r="W126" s="88"/>
      <c r="X126" s="76" t="str">
        <f>IF('Fun Patches'!O50="A","E","")</f>
        <v/>
      </c>
      <c r="Y126" s="88"/>
      <c r="Z126" s="76" t="str">
        <f>IF('Fun Patches'!P50="A","E","")</f>
        <v/>
      </c>
      <c r="AA126" s="88"/>
      <c r="AB126" s="76" t="str">
        <f>IF('Fun Patches'!Q50="A","E","")</f>
        <v/>
      </c>
      <c r="AC126" s="88"/>
      <c r="AD126" s="76" t="str">
        <f>IF('Fun Patches'!R50="A","E","")</f>
        <v/>
      </c>
      <c r="AE126" s="95"/>
    </row>
    <row r="127" spans="1:31">
      <c r="A127" s="75" t="str">
        <f>'Fun Patches'!C51</f>
        <v>&lt;List Patch Here&gt;</v>
      </c>
      <c r="B127" s="76" t="str">
        <f>IF('Fun Patches'!D51="A","E","")</f>
        <v/>
      </c>
      <c r="C127" s="88"/>
      <c r="D127" s="76" t="str">
        <f>IF('Fun Patches'!E51="A","E","")</f>
        <v/>
      </c>
      <c r="E127" s="88"/>
      <c r="F127" s="76" t="str">
        <f>IF('Fun Patches'!F51="A","E","")</f>
        <v/>
      </c>
      <c r="G127" s="88"/>
      <c r="H127" s="76" t="str">
        <f>IF('Fun Patches'!G51="A","E","")</f>
        <v/>
      </c>
      <c r="I127" s="88"/>
      <c r="J127" s="76" t="str">
        <f>IF('Fun Patches'!H51="A","E","")</f>
        <v/>
      </c>
      <c r="K127" s="88"/>
      <c r="L127" s="76" t="str">
        <f>IF('Fun Patches'!I51="A","E","")</f>
        <v/>
      </c>
      <c r="M127" s="88"/>
      <c r="N127" s="76" t="str">
        <f>IF('Fun Patches'!J51="A","E","")</f>
        <v/>
      </c>
      <c r="O127" s="88"/>
      <c r="P127" s="76" t="str">
        <f>IF('Fun Patches'!K51="A","E","")</f>
        <v/>
      </c>
      <c r="Q127" s="88"/>
      <c r="R127" s="76" t="str">
        <f>IF('Fun Patches'!L51="A","E","")</f>
        <v/>
      </c>
      <c r="S127" s="88"/>
      <c r="T127" s="76" t="str">
        <f>IF('Fun Patches'!M51="A","E","")</f>
        <v/>
      </c>
      <c r="U127" s="88"/>
      <c r="V127" s="76" t="str">
        <f>IF('Fun Patches'!N51="A","E","")</f>
        <v/>
      </c>
      <c r="W127" s="88"/>
      <c r="X127" s="76" t="str">
        <f>IF('Fun Patches'!O51="A","E","")</f>
        <v/>
      </c>
      <c r="Y127" s="88"/>
      <c r="Z127" s="76" t="str">
        <f>IF('Fun Patches'!P51="A","E","")</f>
        <v/>
      </c>
      <c r="AA127" s="88"/>
      <c r="AB127" s="76" t="str">
        <f>IF('Fun Patches'!Q51="A","E","")</f>
        <v/>
      </c>
      <c r="AC127" s="88"/>
      <c r="AD127" s="76" t="str">
        <f>IF('Fun Patches'!R51="A","E","")</f>
        <v/>
      </c>
      <c r="AE127" s="95"/>
    </row>
    <row r="128" spans="1:31">
      <c r="A128" s="75" t="str">
        <f>'Fun Patches'!C52</f>
        <v>&lt;List Patch Here&gt;</v>
      </c>
      <c r="B128" s="76" t="str">
        <f>IF('Fun Patches'!D52="A","E","")</f>
        <v/>
      </c>
      <c r="C128" s="88"/>
      <c r="D128" s="76" t="str">
        <f>IF('Fun Patches'!E52="A","E","")</f>
        <v/>
      </c>
      <c r="E128" s="88"/>
      <c r="F128" s="76" t="str">
        <f>IF('Fun Patches'!F52="A","E","")</f>
        <v/>
      </c>
      <c r="G128" s="88"/>
      <c r="H128" s="76" t="str">
        <f>IF('Fun Patches'!G52="A","E","")</f>
        <v/>
      </c>
      <c r="I128" s="88"/>
      <c r="J128" s="76" t="str">
        <f>IF('Fun Patches'!H52="A","E","")</f>
        <v/>
      </c>
      <c r="K128" s="88"/>
      <c r="L128" s="76" t="str">
        <f>IF('Fun Patches'!I52="A","E","")</f>
        <v/>
      </c>
      <c r="M128" s="88"/>
      <c r="N128" s="76" t="str">
        <f>IF('Fun Patches'!J52="A","E","")</f>
        <v/>
      </c>
      <c r="O128" s="88"/>
      <c r="P128" s="76" t="str">
        <f>IF('Fun Patches'!K52="A","E","")</f>
        <v/>
      </c>
      <c r="Q128" s="88"/>
      <c r="R128" s="76" t="str">
        <f>IF('Fun Patches'!L52="A","E","")</f>
        <v/>
      </c>
      <c r="S128" s="88"/>
      <c r="T128" s="76" t="str">
        <f>IF('Fun Patches'!M52="A","E","")</f>
        <v/>
      </c>
      <c r="U128" s="88"/>
      <c r="V128" s="76" t="str">
        <f>IF('Fun Patches'!N52="A","E","")</f>
        <v/>
      </c>
      <c r="W128" s="88"/>
      <c r="X128" s="76" t="str">
        <f>IF('Fun Patches'!O52="A","E","")</f>
        <v/>
      </c>
      <c r="Y128" s="88"/>
      <c r="Z128" s="76" t="str">
        <f>IF('Fun Patches'!P52="A","E","")</f>
        <v/>
      </c>
      <c r="AA128" s="88"/>
      <c r="AB128" s="76" t="str">
        <f>IF('Fun Patches'!Q52="A","E","")</f>
        <v/>
      </c>
      <c r="AC128" s="88"/>
      <c r="AD128" s="76" t="str">
        <f>IF('Fun Patches'!R52="A","E","")</f>
        <v/>
      </c>
      <c r="AE128" s="95"/>
    </row>
    <row r="129" spans="1:31">
      <c r="A129" s="75" t="str">
        <f>'Fun Patches'!C53</f>
        <v>&lt;List Patch Here&gt;</v>
      </c>
      <c r="B129" s="76" t="str">
        <f>IF('Fun Patches'!D53="A","E","")</f>
        <v/>
      </c>
      <c r="C129" s="88"/>
      <c r="D129" s="76" t="str">
        <f>IF('Fun Patches'!E53="A","E","")</f>
        <v/>
      </c>
      <c r="E129" s="88"/>
      <c r="F129" s="76" t="str">
        <f>IF('Fun Patches'!F53="A","E","")</f>
        <v/>
      </c>
      <c r="G129" s="88"/>
      <c r="H129" s="76" t="str">
        <f>IF('Fun Patches'!G53="A","E","")</f>
        <v/>
      </c>
      <c r="I129" s="88"/>
      <c r="J129" s="76" t="str">
        <f>IF('Fun Patches'!H53="A","E","")</f>
        <v/>
      </c>
      <c r="K129" s="88"/>
      <c r="L129" s="76" t="str">
        <f>IF('Fun Patches'!I53="A","E","")</f>
        <v/>
      </c>
      <c r="M129" s="88"/>
      <c r="N129" s="76" t="str">
        <f>IF('Fun Patches'!J53="A","E","")</f>
        <v/>
      </c>
      <c r="O129" s="88"/>
      <c r="P129" s="76" t="str">
        <f>IF('Fun Patches'!K53="A","E","")</f>
        <v/>
      </c>
      <c r="Q129" s="88"/>
      <c r="R129" s="76" t="str">
        <f>IF('Fun Patches'!L53="A","E","")</f>
        <v/>
      </c>
      <c r="S129" s="88"/>
      <c r="T129" s="76" t="str">
        <f>IF('Fun Patches'!M53="A","E","")</f>
        <v/>
      </c>
      <c r="U129" s="88"/>
      <c r="V129" s="76" t="str">
        <f>IF('Fun Patches'!N53="A","E","")</f>
        <v/>
      </c>
      <c r="W129" s="88"/>
      <c r="X129" s="76" t="str">
        <f>IF('Fun Patches'!O53="A","E","")</f>
        <v/>
      </c>
      <c r="Y129" s="88"/>
      <c r="Z129" s="76" t="str">
        <f>IF('Fun Patches'!P53="A","E","")</f>
        <v/>
      </c>
      <c r="AA129" s="88"/>
      <c r="AB129" s="76" t="str">
        <f>IF('Fun Patches'!Q53="A","E","")</f>
        <v/>
      </c>
      <c r="AC129" s="88"/>
      <c r="AD129" s="76" t="str">
        <f>IF('Fun Patches'!R53="A","E","")</f>
        <v/>
      </c>
      <c r="AE129" s="95"/>
    </row>
    <row r="130" spans="1:31" ht="13.5" thickBot="1">
      <c r="A130" s="75" t="str">
        <f>'Fun Patches'!C54</f>
        <v>&lt;List Patch Here&gt;</v>
      </c>
      <c r="B130" s="99" t="str">
        <f>IF('Fun Patches'!D54="A","E","")</f>
        <v/>
      </c>
      <c r="C130" s="91"/>
      <c r="D130" s="99" t="str">
        <f>IF('Fun Patches'!E54="A","E","")</f>
        <v/>
      </c>
      <c r="E130" s="91"/>
      <c r="F130" s="99" t="str">
        <f>IF('Fun Patches'!F54="A","E","")</f>
        <v/>
      </c>
      <c r="G130" s="91"/>
      <c r="H130" s="99" t="str">
        <f>IF('Fun Patches'!G54="A","E","")</f>
        <v/>
      </c>
      <c r="I130" s="91"/>
      <c r="J130" s="99" t="str">
        <f>IF('Fun Patches'!H54="A","E","")</f>
        <v/>
      </c>
      <c r="K130" s="91"/>
      <c r="L130" s="99" t="str">
        <f>IF('Fun Patches'!I54="A","E","")</f>
        <v/>
      </c>
      <c r="M130" s="91"/>
      <c r="N130" s="99" t="str">
        <f>IF('Fun Patches'!J54="A","E","")</f>
        <v/>
      </c>
      <c r="O130" s="91"/>
      <c r="P130" s="99" t="str">
        <f>IF('Fun Patches'!K54="A","E","")</f>
        <v/>
      </c>
      <c r="Q130" s="91"/>
      <c r="R130" s="99" t="str">
        <f>IF('Fun Patches'!L54="A","E","")</f>
        <v/>
      </c>
      <c r="S130" s="91"/>
      <c r="T130" s="99" t="str">
        <f>IF('Fun Patches'!M54="A","E","")</f>
        <v/>
      </c>
      <c r="U130" s="91"/>
      <c r="V130" s="99" t="str">
        <f>IF('Fun Patches'!N54="A","E","")</f>
        <v/>
      </c>
      <c r="W130" s="91"/>
      <c r="X130" s="99" t="str">
        <f>IF('Fun Patches'!O54="A","E","")</f>
        <v/>
      </c>
      <c r="Y130" s="91"/>
      <c r="Z130" s="99" t="str">
        <f>IF('Fun Patches'!P54="A","E","")</f>
        <v/>
      </c>
      <c r="AA130" s="91"/>
      <c r="AB130" s="99" t="str">
        <f>IF('Fun Patches'!Q54="A","E","")</f>
        <v/>
      </c>
      <c r="AC130" s="91"/>
      <c r="AD130" s="99" t="str">
        <f>IF('Fun Patches'!R54="A","E","")</f>
        <v/>
      </c>
      <c r="AE130" s="98"/>
    </row>
    <row r="131" spans="1:31" ht="13.5" thickTop="1"/>
  </sheetData>
  <sheetProtection password="EE48" sheet="1" objects="1" scenarios="1" selectLockedCells="1"/>
  <protectedRanges>
    <protectedRange sqref="C3:C130 E3:E130 G3:G130 I3:I130 K3:K130 M3:M130 O3:O130 Q3:Q130 S3:S130 U3:U130 W3:W130 Y3:Y130 AA3:AA130 AC3:AC130 AE3:AE130" name="Range1"/>
  </protectedRanges>
  <mergeCells count="15">
    <mergeCell ref="AD1:AE1"/>
    <mergeCell ref="L1:M1"/>
    <mergeCell ref="B1:C1"/>
    <mergeCell ref="D1:E1"/>
    <mergeCell ref="F1:G1"/>
    <mergeCell ref="H1:I1"/>
    <mergeCell ref="J1:K1"/>
    <mergeCell ref="N1:O1"/>
    <mergeCell ref="P1:Q1"/>
    <mergeCell ref="Z1:AA1"/>
    <mergeCell ref="AB1:AC1"/>
    <mergeCell ref="R1:S1"/>
    <mergeCell ref="T1:U1"/>
    <mergeCell ref="V1:W1"/>
    <mergeCell ref="X1:Y1"/>
  </mergeCells>
  <phoneticPr fontId="6" type="noConversion"/>
  <conditionalFormatting sqref="B59:B130 D59:D130 F59:F130 H59:H130 J59:J130 L59:L130 N59:N130 P59:P130 R59:R130 T59:T130 V59:V130 X59:X130 Z59:Z130 AB59:AB130 AD59:AD130 B36:B57 D36:D57 F36:F57 H36:H57 J36:J57 L36:L57 N36:N57 P36:P57 R36:R57 T36:T57 V36:V57 X36:X57 Z36:Z57 AB36:AB57 AD36:AD57">
    <cfRule type="expression" dxfId="12" priority="14" stopIfTrue="1">
      <formula>IF(B36="E",IF(C36="",1,0),0)</formula>
    </cfRule>
  </conditionalFormatting>
  <conditionalFormatting sqref="B58 D58 F58 H58 J58 L58 N58 P58 R58 T58 V58 X58 Z58 AB58 AD58">
    <cfRule type="expression" dxfId="11" priority="12" stopIfTrue="1">
      <formula>IF(B58="E",IF(C58="",1,0),0)</formula>
    </cfRule>
  </conditionalFormatting>
  <conditionalFormatting sqref="D3 F3 H3 J3 L3 N3 P3 R3 T3 V3 X3 Z3 AB3 AD3 B3 B22 D22 F22 H22 J22 L22 N22 P22 R22 T22 V22 X22 Z22 AB22 AD22">
    <cfRule type="expression" dxfId="10" priority="11" stopIfTrue="1">
      <formula>IF(B3="E",IF(C3="",1,0),0)</formula>
    </cfRule>
  </conditionalFormatting>
  <conditionalFormatting sqref="B16 D16 F16 H16 J16 L16 N16 P16 R16 T16 V16 X16 Z16 AB16 AD16">
    <cfRule type="expression" dxfId="9" priority="10" stopIfTrue="1">
      <formula>IF(B16="E",IF(C16="",1,0),0)</formula>
    </cfRule>
  </conditionalFormatting>
  <conditionalFormatting sqref="B10 D10 F10 H10 J10 L10 N10 P10 R10 T10 V10 X10 Z10 AB10 AD10">
    <cfRule type="expression" dxfId="8" priority="9" stopIfTrue="1">
      <formula>IF(B10="E",IF(C10="",1,0),0)</formula>
    </cfRule>
  </conditionalFormatting>
  <conditionalFormatting sqref="B4:B9 D4:D9 F4:F9 H4:H9 J4:J9 L4:L9 N4:N9 P4:P9 R4:R9 T4:T9 V4:V9 X4:X9 Z4:Z9 AB4:AB9 AD4:AD9">
    <cfRule type="expression" dxfId="7" priority="8" stopIfTrue="1">
      <formula>IF(B4="E",IF(C4="",1,0),0)</formula>
    </cfRule>
  </conditionalFormatting>
  <conditionalFormatting sqref="B30 D30 F30 H30 J30 L30 N30 P30 R30 T30 V30 X30 Z30 AB30 AD30">
    <cfRule type="expression" dxfId="6" priority="7" stopIfTrue="1">
      <formula>IF(B30="E",IF(C30="",1,0),0)</formula>
    </cfRule>
  </conditionalFormatting>
  <conditionalFormatting sqref="B33 D33 F33 H33 J33 L33 N33 P33 R33 T33 V33 X33 Z33 AB33 AD33">
    <cfRule type="expression" dxfId="5" priority="6" stopIfTrue="1">
      <formula>IF(B33="E",IF(C33="",1,0),0)</formula>
    </cfRule>
  </conditionalFormatting>
  <conditionalFormatting sqref="B11:B15 D11:D15 F11:F15 H11:H15 J11:J15 L11:L15 N11:N15 P11:P15 R11:R15 T11:T15 V11:V15 X11:X15 Z11:Z15 AB11:AB15 AD11:AD15">
    <cfRule type="expression" dxfId="4" priority="5" stopIfTrue="1">
      <formula>IF(B11="E",IF(C11="",1,0),0)</formula>
    </cfRule>
  </conditionalFormatting>
  <conditionalFormatting sqref="B17:B21 D17:D21 F17:F21 H17:H21 J17:J21 L17:L21 N17:N21 P17:P21 R17:R21 T17:T21 V17:V21 X17:X21 Z17:Z21 AB17:AB21 AD17:AD21">
    <cfRule type="expression" dxfId="3" priority="4" stopIfTrue="1">
      <formula>IF(B17="E",IF(C17="",1,0),0)</formula>
    </cfRule>
  </conditionalFormatting>
  <conditionalFormatting sqref="B23:B29 D23:D29 F23:F29 H23:H29 J23:J29 L23:L29 N23:N29 P23:P29 R23:R29 T23:T29 V23:V29 X23:X29 Z23:Z29 AB23:AB29 AD23:AD29">
    <cfRule type="expression" dxfId="2" priority="3" stopIfTrue="1">
      <formula>IF(B23="E",IF(C23="",1,0),0)</formula>
    </cfRule>
  </conditionalFormatting>
  <conditionalFormatting sqref="B31:B32 D31:D32 F31:F32 H31:H32 J31:J32 L31:L32 N31:N32 P31:P32 R31:R32 T31:T32 V31:V32 X31:X32 Z31:Z32 AB31:AB32 AD31:AD32">
    <cfRule type="expression" dxfId="1" priority="2" stopIfTrue="1">
      <formula>IF(B31="E",IF(C31="",1,0),0)</formula>
    </cfRule>
  </conditionalFormatting>
  <conditionalFormatting sqref="B34:B35 D34:D35 F34:F35 H34:H35 J34:J35 L34:L35 N34:N35 P34:P35 R34:R35 T34:T35 V34:V35 X34:X35 Z34:Z35 AB34:AB35 AD34:AD35">
    <cfRule type="expression" dxfId="0" priority="1" stopIfTrue="1">
      <formula>IF(B34="E",IF(C34="",1,0),0)</formula>
    </cfRule>
  </conditionalFormatting>
  <pageMargins left="0.75" right="0.75" top="1" bottom="0.5" header="0.25" footer="0.25"/>
  <pageSetup scale="70" fitToHeight="2" orientation="portrait" r:id="rId1"/>
  <headerFooter alignWithMargins="0">
    <oddHeader>&amp;C&amp;"Arial,Bold"&amp;14BrownieTrax&amp;12Summary Page - &amp;D</oddHeader>
  </headerFooter>
  <rowBreaks count="1" manualBreakCount="1">
    <brk id="58" max="16383" man="1"/>
  </row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7030A0"/>
    <pageSetUpPr fitToPage="1"/>
  </sheetPr>
  <dimension ref="A1:H59"/>
  <sheetViews>
    <sheetView showGridLines="0" workbookViewId="0">
      <selection activeCell="B2" sqref="B2"/>
    </sheetView>
  </sheetViews>
  <sheetFormatPr defaultRowHeight="12.75"/>
  <cols>
    <col min="1" max="1" width="28.7109375" style="65" customWidth="1"/>
    <col min="2" max="2" width="10.5703125" style="108" customWidth="1"/>
    <col min="3" max="3" width="2.7109375" style="1" customWidth="1"/>
    <col min="4" max="4" width="28.7109375" customWidth="1"/>
    <col min="5" max="5" width="10.5703125" customWidth="1"/>
    <col min="6" max="6" width="2.7109375" customWidth="1"/>
    <col min="7" max="7" width="25.7109375" customWidth="1"/>
    <col min="8" max="8" width="10.42578125" bestFit="1" customWidth="1"/>
  </cols>
  <sheetData>
    <row r="1" spans="1:8" ht="18.75" customHeight="1">
      <c r="A1" s="100" t="s">
        <v>86</v>
      </c>
      <c r="B1" s="100" t="s">
        <v>87</v>
      </c>
      <c r="C1" s="101"/>
      <c r="D1" s="100" t="s">
        <v>86</v>
      </c>
      <c r="E1" s="100" t="s">
        <v>87</v>
      </c>
      <c r="F1" s="462"/>
      <c r="G1" s="26"/>
      <c r="H1" s="26"/>
    </row>
    <row r="2" spans="1:8" s="226" customFormat="1">
      <c r="A2" s="102" t="str">
        <f>Summary!A4</f>
        <v>It's Your World -- Change It!</v>
      </c>
      <c r="B2" s="369"/>
      <c r="C2" s="322"/>
      <c r="D2" s="104" t="str">
        <f>Summary!A59</f>
        <v>Age-Level Awards</v>
      </c>
      <c r="E2" s="369"/>
      <c r="F2" s="462"/>
    </row>
    <row r="3" spans="1:8" s="287" customFormat="1">
      <c r="A3" s="282" t="str">
        <f>Summary!A5</f>
        <v>Computer Expert</v>
      </c>
      <c r="B3" s="116" t="str">
        <f>IF((COUNTIF(Summary!B5:AE5,"E")-COUNTIF(Summary!B5:AE5,"Y")&gt;0),(COUNTIF(Summary!B5:AE5,"E")-COUNTIF(Summary!B5:AE5,"Y")),"")</f>
        <v/>
      </c>
      <c r="C3" s="322"/>
      <c r="D3" s="105" t="str">
        <f>Summary!A74</f>
        <v>My Promise, My Faith (Year 1)</v>
      </c>
      <c r="E3" s="116" t="str">
        <f>IF((COUNTIF(Summary!B74:AE74,"E")-COUNTIF(Summary!B74:AE74,"Y")&gt;0),(COUNTIF(Summary!B74:AE74,"E")-COUNTIF(Summary!B74:AE74,"Y")),"")</f>
        <v/>
      </c>
      <c r="F3" s="462"/>
      <c r="G3" s="226"/>
      <c r="H3" s="226"/>
    </row>
    <row r="4" spans="1:8">
      <c r="A4" s="282" t="str">
        <f>Summary!A6</f>
        <v>My Best Self</v>
      </c>
      <c r="B4" s="116" t="str">
        <f>IF((COUNTIF(Summary!B6:AE6,"E")-COUNTIF(Summary!B6:AE6,"Y")&gt;0),(COUNTIF(Summary!B6:AE6,"E")-COUNTIF(Summary!B6:AE6,"Y")),"")</f>
        <v/>
      </c>
      <c r="C4" s="101"/>
      <c r="D4" s="105" t="str">
        <f>Summary!A75</f>
        <v>My Promise, My Faith (Year 2)</v>
      </c>
      <c r="E4" s="116" t="str">
        <f>IF((COUNTIF(Summary!B75:AE75,"E")-COUNTIF(Summary!B75:AE75,"Y")&gt;0),(COUNTIF(Summary!B75:AE75,"E")-COUNTIF(Summary!B75:AE75,"Y")),"")</f>
        <v/>
      </c>
      <c r="F4" s="462"/>
      <c r="G4" s="26"/>
      <c r="H4" s="26"/>
    </row>
    <row r="5" spans="1:8">
      <c r="A5" s="282" t="str">
        <f>Summary!A7</f>
        <v>Dancer</v>
      </c>
      <c r="B5" s="116" t="str">
        <f>IF((COUNTIF(Summary!B7:AE7,"E")-COUNTIF(Summary!B7:AE7,"Y")&gt;0),(COUNTIF(Summary!B7:AE7,"E")-COUNTIF(Summary!B7:AE7,"Y")),"")</f>
        <v/>
      </c>
      <c r="C5" s="101"/>
      <c r="D5" s="105" t="str">
        <f>Summary!A76</f>
        <v>Global Action Award</v>
      </c>
      <c r="E5" s="116" t="str">
        <f>IF((COUNTIF(Summary!B76:AE76,"E")-COUNTIF(Summary!B76:AE76,"Y")&gt;0),(COUNTIF(Summary!B76:AE76,"E")-COUNTIF(Summary!B76:AE76,"Y")),"")</f>
        <v/>
      </c>
      <c r="F5" s="462"/>
      <c r="G5" s="26"/>
      <c r="H5" s="26"/>
    </row>
    <row r="6" spans="1:8">
      <c r="A6" s="282" t="str">
        <f>Summary!A8</f>
        <v>Home Scientist</v>
      </c>
      <c r="B6" s="116" t="str">
        <f>IF((COUNTIF(Summary!B8:AE8,"E")-COUNTIF(Summary!B8:AE8,"Y")&gt;0),(COUNTIF(Summary!B8:AE8,"E")-COUNTIF(Summary!B8:AE8,"Y")),"")</f>
        <v/>
      </c>
      <c r="C6" s="101"/>
      <c r="D6" s="105" t="str">
        <f>Summary!A77</f>
        <v>Journey Summit Pin</v>
      </c>
      <c r="E6" s="116" t="str">
        <f>IF((COUNTIF(Summary!B77:AE77,"E")-COUNTIF(Summary!B77:AE77,"Y")&gt;0),(COUNTIF(Summary!B77:AE77,"E")-COUNTIF(Summary!B77:AE77,"Y")),"")</f>
        <v/>
      </c>
      <c r="F6" s="462"/>
      <c r="G6" s="26"/>
      <c r="H6" s="26"/>
    </row>
    <row r="7" spans="1:8">
      <c r="A7" s="282" t="str">
        <f>Summary!A9</f>
        <v>My Family Story</v>
      </c>
      <c r="B7" s="116" t="str">
        <f>IF((COUNTIF(Summary!B9:AE9,"E")-COUNTIF(Summary!B9:AE9,"Y")&gt;0),(COUNTIF(Summary!B9:AE9,"E")-COUNTIF(Summary!B9:AE9,"Y")),"")</f>
        <v/>
      </c>
      <c r="C7" s="101"/>
      <c r="D7" s="105" t="str">
        <f>Summary!A78</f>
        <v>Safety Award</v>
      </c>
      <c r="E7" s="116" t="str">
        <f>IF((COUNTIF(Summary!B78:AE78,"E")-COUNTIF(Summary!B78:AE78,"Y")&gt;0),(COUNTIF(Summary!B78:AE78,"E")-COUNTIF(Summary!B78:AE78,"Y")),"")</f>
        <v/>
      </c>
      <c r="F7" s="462"/>
      <c r="G7" s="26"/>
      <c r="H7" s="26"/>
    </row>
    <row r="8" spans="1:8">
      <c r="A8" s="102" t="str">
        <f>Summary!A10</f>
        <v>It's Your Planet -- Love It!</v>
      </c>
      <c r="B8" s="369"/>
      <c r="C8" s="101"/>
      <c r="D8" s="105" t="str">
        <f>'Age-Level'!C49</f>
        <v>International Friendship</v>
      </c>
      <c r="E8" s="116" t="str">
        <f>IF((COUNTIF(Summary!B79:AE79,"E")-COUNTIF(Summary!B79:AE79,"Y")&gt;0),(COUNTIF(Summary!B79:AE79,"E")-COUNTIF(Summary!B79:AE79,"Y")),"")</f>
        <v/>
      </c>
      <c r="F8" s="462"/>
      <c r="G8" s="26"/>
      <c r="H8" s="26"/>
    </row>
    <row r="9" spans="1:8">
      <c r="A9" s="282" t="str">
        <f>Summary!A11</f>
        <v>Potter</v>
      </c>
      <c r="B9" s="116" t="str">
        <f>IF((COUNTIF(Summary!B11:AE11,"E")-COUNTIF(Summary!B11:AE11,"Y")&gt;0),(COUNTIF(Summary!B11:AE11,"E")-COUNTIF(Summary!B11:AE11,"Y")),"")</f>
        <v/>
      </c>
      <c r="C9" s="101"/>
      <c r="D9" s="104" t="str">
        <f>Summary!A80</f>
        <v>Fun Patches</v>
      </c>
      <c r="E9" s="369"/>
      <c r="F9" s="462"/>
      <c r="G9" s="26"/>
      <c r="H9" s="26"/>
    </row>
    <row r="10" spans="1:8">
      <c r="A10" s="282" t="str">
        <f>Summary!A12</f>
        <v>Household Elf</v>
      </c>
      <c r="B10" s="116" t="str">
        <f>IF((COUNTIF(Summary!B12:AE12,"E")-COUNTIF(Summary!B12:AE12,"Y")&gt;0),(COUNTIF(Summary!B12:AE12,"E")-COUNTIF(Summary!B12:AE12,"Y")),"")</f>
        <v/>
      </c>
      <c r="C10" s="101"/>
      <c r="D10" s="283" t="str">
        <f>Summary!A81</f>
        <v>&lt;List Patch Here&gt;</v>
      </c>
      <c r="E10" s="116" t="str">
        <f>IF((COUNTIF(Summary!B81:AE81,"E")-COUNTIF(Summary!B81:AE81,"Y")&gt;0),(COUNTIF(Summary!B81:AE81,"E")-COUNTIF(Summary!B81:AE81,"Y")),"")</f>
        <v/>
      </c>
      <c r="F10" s="462"/>
      <c r="G10" s="26"/>
      <c r="H10" s="26"/>
    </row>
    <row r="11" spans="1:8">
      <c r="A11" s="282" t="str">
        <f>Summary!A13</f>
        <v>Senses</v>
      </c>
      <c r="B11" s="116" t="str">
        <f>IF((COUNTIF(Summary!B13:AE13,"E")-COUNTIF(Summary!B13:AE13,"Y")&gt;0),(COUNTIF(Summary!B13:AE13,"E")-COUNTIF(Summary!B13:AE13,"Y")),"")</f>
        <v/>
      </c>
      <c r="C11" s="101"/>
      <c r="D11" s="283" t="str">
        <f>Summary!A82</f>
        <v>&lt;List Patch Here&gt;</v>
      </c>
      <c r="E11" s="116" t="str">
        <f>IF((COUNTIF(Summary!B82:AE82,"E")-COUNTIF(Summary!B82:AE82,"Y")&gt;0),(COUNTIF(Summary!B82:AE82,"E")-COUNTIF(Summary!B82:AE82,"Y")),"")</f>
        <v/>
      </c>
      <c r="F11" s="462"/>
      <c r="G11" s="26"/>
      <c r="H11" s="26"/>
    </row>
    <row r="12" spans="1:8">
      <c r="A12" s="282" t="str">
        <f>Summary!A14</f>
        <v>Hiker</v>
      </c>
      <c r="B12" s="116" t="str">
        <f>IF((COUNTIF(Summary!B14:AE14,"E")-COUNTIF(Summary!B14:AE14,"Y")&gt;0),(COUNTIF(Summary!B14:AE14,"E")-COUNTIF(Summary!B14:AE14,"Y")),"")</f>
        <v/>
      </c>
      <c r="C12" s="101"/>
      <c r="D12" s="283" t="str">
        <f>Summary!A83</f>
        <v>&lt;List Patch Here&gt;</v>
      </c>
      <c r="E12" s="116" t="str">
        <f>IF((COUNTIF(Summary!B83:AE83,"E")-COUNTIF(Summary!B83:AE83,"Y")&gt;0),(COUNTIF(Summary!B83:AE83,"E")-COUNTIF(Summary!B83:AE83,"Y")),"")</f>
        <v/>
      </c>
      <c r="F12" s="462"/>
      <c r="G12" s="26"/>
      <c r="H12" s="26"/>
    </row>
    <row r="13" spans="1:8">
      <c r="A13" s="282" t="str">
        <f>Summary!A15</f>
        <v>My Great Day</v>
      </c>
      <c r="B13" s="116" t="str">
        <f>IF((COUNTIF(Summary!B15:AE15,"E")-COUNTIF(Summary!B15:AE15,"Y")&gt;0),(COUNTIF(Summary!B15:AE15,"E")-COUNTIF(Summary!B15:AE15,"Y")),"")</f>
        <v/>
      </c>
      <c r="C13" s="101"/>
      <c r="D13" s="283" t="str">
        <f>Summary!A84</f>
        <v>&lt;List Patch Here&gt;</v>
      </c>
      <c r="E13" s="116" t="str">
        <f>IF((COUNTIF(Summary!B84:AE84,"E")-COUNTIF(Summary!B84:AE84,"Y")&gt;0),(COUNTIF(Summary!B84:AE84,"E")-COUNTIF(Summary!B84:AE84,"Y")),"")</f>
        <v/>
      </c>
      <c r="F13" s="462"/>
      <c r="G13" s="26"/>
      <c r="H13" s="26"/>
    </row>
    <row r="14" spans="1:8">
      <c r="A14" s="102" t="str">
        <f>Summary!A16</f>
        <v>It's Your Story -- Tell It!</v>
      </c>
      <c r="B14" s="369"/>
      <c r="C14" s="101"/>
      <c r="D14" s="107" t="str">
        <f>Summary!A85</f>
        <v>&lt;List Patch Here&gt;</v>
      </c>
      <c r="E14" s="116" t="str">
        <f>IF((COUNTIF(Summary!B85:AE85,"E")-COUNTIF(Summary!B85:AE85,"Y")&gt;0),(COUNTIF(Summary!B85:AE85,"E")-COUNTIF(Summary!B85:AE85,"Y")),"")</f>
        <v/>
      </c>
      <c r="F14" s="462"/>
      <c r="G14" s="26"/>
      <c r="H14" s="26"/>
    </row>
    <row r="15" spans="1:8">
      <c r="A15" s="282" t="str">
        <f>Summary!A17</f>
        <v>Letterboxer</v>
      </c>
      <c r="B15" s="116" t="str">
        <f>IF((COUNTIF(Summary!B17:AE17,"E")-COUNTIF(Summary!B17:AE17,"Y")&gt;0),(COUNTIF(Summary!B17:AE17,"E")-COUNTIF(Summary!B17:AE17,"Y")),"")</f>
        <v/>
      </c>
      <c r="C15" s="101"/>
      <c r="D15" s="107" t="str">
        <f>Summary!A86</f>
        <v>&lt;List Patch Here&gt;</v>
      </c>
      <c r="E15" s="116" t="str">
        <f>IF((COUNTIF(Summary!B86:AE86,"E")-COUNTIF(Summary!B86:AE86,"Y")&gt;0),(COUNTIF(Summary!B86:AE86,"E")-COUNTIF(Summary!B86:AE86,"Y")),"")</f>
        <v/>
      </c>
      <c r="F15" s="462"/>
      <c r="G15" s="26"/>
      <c r="H15" s="26"/>
    </row>
    <row r="16" spans="1:8">
      <c r="A16" s="282" t="str">
        <f>Summary!A18</f>
        <v>Pets</v>
      </c>
      <c r="B16" s="116" t="str">
        <f>IF((COUNTIF(Summary!B18:AE18,"E")-COUNTIF(Summary!B18:AE18,"Y")&gt;0),(COUNTIF(Summary!B18:AE18,"E")-COUNTIF(Summary!B18:AE18,"Y")),"")</f>
        <v/>
      </c>
      <c r="C16" s="101"/>
      <c r="D16" s="107" t="str">
        <f>Summary!A87</f>
        <v>&lt;List Patch Here&gt;</v>
      </c>
      <c r="E16" s="116" t="str">
        <f>IF((COUNTIF(Summary!B87:AE87,"E")-COUNTIF(Summary!B87:AE87,"Y")&gt;0),(COUNTIF(Summary!B87:AE87,"E")-COUNTIF(Summary!B87:AE87,"Y")),"")</f>
        <v/>
      </c>
      <c r="F16" s="462"/>
      <c r="G16" s="26"/>
      <c r="H16" s="26"/>
    </row>
    <row r="17" spans="1:8">
      <c r="A17" s="282" t="str">
        <f>Summary!A19</f>
        <v>Making Games</v>
      </c>
      <c r="B17" s="116" t="str">
        <f>IF((COUNTIF(Summary!B19:AE19,"E")-COUNTIF(Summary!B19:AE19,"Y")&gt;0),(COUNTIF(Summary!B19:AE19,"E")-COUNTIF(Summary!B19:AE19,"Y")),"")</f>
        <v/>
      </c>
      <c r="C17" s="101"/>
      <c r="D17" s="107" t="str">
        <f>Summary!A88</f>
        <v>&lt;List Patch Here&gt;</v>
      </c>
      <c r="E17" s="116" t="str">
        <f>IF((COUNTIF(Summary!B88:AE88,"E")-COUNTIF(Summary!B88:AE88,"Y")&gt;0),(COUNTIF(Summary!B88:AE88,"E")-COUNTIF(Summary!B88:AE88,"Y")),"")</f>
        <v/>
      </c>
      <c r="F17" s="462"/>
      <c r="G17" s="26"/>
      <c r="H17" s="26"/>
    </row>
    <row r="18" spans="1:8">
      <c r="A18" s="282" t="str">
        <f>Summary!A20</f>
        <v>Inventor</v>
      </c>
      <c r="B18" s="116" t="str">
        <f>IF((COUNTIF(Summary!B20:AE20,"E")-COUNTIF(Summary!B20:AE20,"Y")&gt;0),(COUNTIF(Summary!B20:AE20,"E")-COUNTIF(Summary!B20:AE20,"Y")),"")</f>
        <v/>
      </c>
      <c r="C18" s="106"/>
      <c r="D18" s="107" t="str">
        <f>Summary!A89</f>
        <v>&lt;List Patch Here&gt;</v>
      </c>
      <c r="E18" s="116" t="str">
        <f>IF((COUNTIF(Summary!B89:AE89,"E")-COUNTIF(Summary!B89:AE89,"Y")&gt;0),(COUNTIF(Summary!B89:AE89,"E")-COUNTIF(Summary!B89:AE89,"Y")),"")</f>
        <v/>
      </c>
      <c r="F18" s="462"/>
      <c r="G18" s="26"/>
      <c r="H18" s="26"/>
    </row>
    <row r="19" spans="1:8">
      <c r="A19" s="282" t="str">
        <f>Summary!A21</f>
        <v>Making Friends</v>
      </c>
      <c r="B19" s="116" t="str">
        <f>IF((COUNTIF(Summary!B21:AE21,"E")-COUNTIF(Summary!B21:AE21,"Y")&gt;0),(COUNTIF(Summary!B21:AE21,"E")-COUNTIF(Summary!B21:AE21,"Y")),"")</f>
        <v/>
      </c>
      <c r="C19" s="106"/>
      <c r="D19" s="107" t="str">
        <f>Summary!A90</f>
        <v>&lt;List Patch Here&gt;</v>
      </c>
      <c r="E19" s="116" t="str">
        <f>IF((COUNTIF(Summary!B90:AE90,"E")-COUNTIF(Summary!B90:AE90,"Y")&gt;0),(COUNTIF(Summary!B90:AE90,"E")-COUNTIF(Summary!B90:AE90,"Y")),"")</f>
        <v/>
      </c>
      <c r="F19" s="462"/>
      <c r="G19" s="26"/>
      <c r="H19" s="26"/>
    </row>
    <row r="20" spans="1:8">
      <c r="A20" s="102" t="str">
        <f>Summary!A22</f>
        <v>Legacy</v>
      </c>
      <c r="B20" s="369"/>
      <c r="C20" s="106"/>
      <c r="D20" s="107" t="str">
        <f>Summary!A91</f>
        <v>&lt;List Patch Here&gt;</v>
      </c>
      <c r="E20" s="116" t="str">
        <f>IF((COUNTIF(Summary!B91:AE91,"E")-COUNTIF(Summary!B91:AE91,"Y")&gt;0),(COUNTIF(Summary!B91:AE91,"E")-COUNTIF(Summary!B91:AE91,"Y")),"")</f>
        <v/>
      </c>
      <c r="F20" s="462"/>
      <c r="G20" s="26"/>
      <c r="H20" s="26"/>
    </row>
    <row r="21" spans="1:8">
      <c r="A21" s="282" t="str">
        <f>Summary!A23</f>
        <v>Painting</v>
      </c>
      <c r="B21" s="116" t="str">
        <f>IF((COUNTIF(Summary!B23:AE23,"E")-COUNTIF(Summary!B23:AE23,"Y")&gt;0),(COUNTIF(Summary!B23:AE23,"E")-COUNTIF(Summary!B23:AE23,"Y")),"")</f>
        <v/>
      </c>
      <c r="C21" s="106"/>
      <c r="D21" s="107" t="str">
        <f>Summary!A92</f>
        <v>&lt;List Patch Here&gt;</v>
      </c>
      <c r="E21" s="116" t="str">
        <f>IF((COUNTIF(Summary!B92:AE92,"E")-COUNTIF(Summary!B92:AE92,"Y")&gt;0),(COUNTIF(Summary!B92:AE92,"E")-COUNTIF(Summary!B92:AE92,"Y")),"")</f>
        <v/>
      </c>
      <c r="F21" s="462"/>
      <c r="G21" s="26"/>
      <c r="H21" s="26"/>
    </row>
    <row r="22" spans="1:8">
      <c r="A22" s="282" t="str">
        <f>Summary!A24</f>
        <v>Fair Play</v>
      </c>
      <c r="B22" s="116" t="str">
        <f>IF((COUNTIF(Summary!B24:AE24,"E")-COUNTIF(Summary!B24:AE24,"Y")&gt;0),(COUNTIF(Summary!B24:AE24,"E")-COUNTIF(Summary!B24:AE24,"Y")),"")</f>
        <v/>
      </c>
      <c r="C22" s="106"/>
      <c r="D22" s="107" t="str">
        <f>Summary!A93</f>
        <v>&lt;List Patch Here&gt;</v>
      </c>
      <c r="E22" s="116" t="str">
        <f>IF((COUNTIF(Summary!B93:AE93,"E")-COUNTIF(Summary!B93:AE93,"Y")&gt;0),(COUNTIF(Summary!B93:AE93,"E")-COUNTIF(Summary!B93:AE93,"Y")),"")</f>
        <v/>
      </c>
      <c r="F22" s="462"/>
      <c r="G22" s="26"/>
      <c r="H22" s="26"/>
    </row>
    <row r="23" spans="1:8">
      <c r="A23" s="282" t="str">
        <f>Summary!A25</f>
        <v>Celebrating Community</v>
      </c>
      <c r="B23" s="116" t="str">
        <f>IF((COUNTIF(Summary!B25:AE25,"E")-COUNTIF(Summary!B25:AE25,"Y")&gt;0),(COUNTIF(Summary!B25:AE25,"E")-COUNTIF(Summary!B25:AE25,"Y")),"")</f>
        <v/>
      </c>
      <c r="C23" s="106"/>
      <c r="D23" s="107" t="str">
        <f>Summary!A94</f>
        <v>&lt;List Patch Here&gt;</v>
      </c>
      <c r="E23" s="116" t="str">
        <f>IF((COUNTIF(Summary!B94:AE94,"E")-COUNTIF(Summary!B94:AE94,"Y")&gt;0),(COUNTIF(Summary!B94:AE94,"E")-COUNTIF(Summary!B94:AE94,"Y")),"")</f>
        <v/>
      </c>
      <c r="F23" s="462"/>
      <c r="G23" s="26"/>
      <c r="H23" s="26"/>
    </row>
    <row r="24" spans="1:8">
      <c r="A24" s="282" t="str">
        <f>Summary!A26</f>
        <v>Snacks</v>
      </c>
      <c r="B24" s="116" t="str">
        <f>IF((COUNTIF(Summary!B26:AE26,"E")-COUNTIF(Summary!B26:AE26,"Y")&gt;0),(COUNTIF(Summary!B26:AE26,"E")-COUNTIF(Summary!B26:AE26,"Y")),"")</f>
        <v/>
      </c>
      <c r="C24" s="106"/>
      <c r="D24" s="107" t="str">
        <f>Summary!A95</f>
        <v>&lt;List Patch Here&gt;</v>
      </c>
      <c r="E24" s="116" t="str">
        <f>IF((COUNTIF(Summary!B95:AE95,"E")-COUNTIF(Summary!B95:AE95,"Y")&gt;0),(COUNTIF(Summary!B95:AE95,"E")-COUNTIF(Summary!B95:AE95,"Y")),"")</f>
        <v/>
      </c>
      <c r="F24" s="462"/>
      <c r="G24" s="26"/>
      <c r="H24" s="26"/>
    </row>
    <row r="25" spans="1:8">
      <c r="A25" s="282" t="str">
        <f>Summary!A27</f>
        <v>Brownie First Aid</v>
      </c>
      <c r="B25" s="116" t="str">
        <f>IF((COUNTIF(Summary!B27:AE27,"E")-COUNTIF(Summary!B27:AE27,"Y")&gt;0),(COUNTIF(Summary!B27:AE27,"E")-COUNTIF(Summary!B27:AE27,"Y")),"")</f>
        <v/>
      </c>
      <c r="C25" s="106"/>
      <c r="D25" s="107" t="str">
        <f>Summary!A96</f>
        <v>&lt;List Patch Here&gt;</v>
      </c>
      <c r="E25" s="116" t="str">
        <f>IF((COUNTIF(Summary!B96:AE96,"E")-COUNTIF(Summary!B96:AE96,"Y")&gt;0),(COUNTIF(Summary!B96:AE96,"E")-COUNTIF(Summary!B96:AE96,"Y")),"")</f>
        <v/>
      </c>
      <c r="F25" s="462"/>
      <c r="G25" s="26"/>
      <c r="H25" s="26"/>
    </row>
    <row r="26" spans="1:8">
      <c r="A26" s="282" t="str">
        <f>Summary!A28</f>
        <v>Brownie Girl Scout Way</v>
      </c>
      <c r="B26" s="116" t="str">
        <f>IF((COUNTIF(Summary!B28:AE28,"E")-COUNTIF(Summary!B28:AE28,"Y")&gt;0),(COUNTIF(Summary!B28:AE28,"E")-COUNTIF(Summary!B28:AE28,"Y")),"")</f>
        <v/>
      </c>
      <c r="C26" s="106"/>
      <c r="D26" s="107" t="str">
        <f>Summary!A97</f>
        <v>&lt;List Patch Here&gt;</v>
      </c>
      <c r="E26" s="116" t="str">
        <f>IF((COUNTIF(Summary!B97:AE97,"E")-COUNTIF(Summary!B97:AE97,"Y")&gt;0),(COUNTIF(Summary!B97:AE97,"E")-COUNTIF(Summary!B97:AE97,"Y")),"")</f>
        <v/>
      </c>
      <c r="F26" s="462"/>
      <c r="G26" s="26"/>
      <c r="H26" s="26"/>
    </row>
    <row r="27" spans="1:8">
      <c r="A27" s="282" t="str">
        <f>Summary!A29</f>
        <v>Bugs</v>
      </c>
      <c r="B27" s="116" t="str">
        <f>IF((COUNTIF(Summary!B29:AE29,"E")-COUNTIF(Summary!B29:AE29,"Y")&gt;0),(COUNTIF(Summary!B29:AE29,"E")-COUNTIF(Summary!B29:AE29,"Y")),"")</f>
        <v/>
      </c>
      <c r="C27" s="106"/>
      <c r="D27" s="107" t="str">
        <f>Summary!A98</f>
        <v>&lt;List Patch Here&gt;</v>
      </c>
      <c r="E27" s="116" t="str">
        <f>IF((COUNTIF(Summary!B98:AE98,"E")-COUNTIF(Summary!B98:AE98,"Y")&gt;0),(COUNTIF(Summary!B98:AE98,"E")-COUNTIF(Summary!B98:AE98,"Y")),"")</f>
        <v/>
      </c>
      <c r="F27" s="462"/>
      <c r="G27" s="26"/>
      <c r="H27" s="26"/>
    </row>
    <row r="28" spans="1:8">
      <c r="A28" s="102" t="str">
        <f>Summary!A30</f>
        <v>Financial Literacy</v>
      </c>
      <c r="B28" s="369"/>
      <c r="C28" s="106"/>
      <c r="D28" s="107" t="str">
        <f>Summary!A99</f>
        <v>&lt;List Patch Here&gt;</v>
      </c>
      <c r="E28" s="116" t="str">
        <f>IF((COUNTIF(Summary!B99:AE99,"E")-COUNTIF(Summary!B99:AE99,"Y")&gt;0),(COUNTIF(Summary!B99:AE99,"E")-COUNTIF(Summary!B99:AE99,"Y")),"")</f>
        <v/>
      </c>
      <c r="F28" s="462"/>
      <c r="G28" s="26"/>
      <c r="H28" s="26"/>
    </row>
    <row r="29" spans="1:8">
      <c r="A29" s="282" t="str">
        <f>Summary!A31</f>
        <v>Money Manager</v>
      </c>
      <c r="B29" s="116" t="str">
        <f>IF((COUNTIF(Summary!B31:AE31,"E")-COUNTIF(Summary!B31:AE31,"Y")&gt;0),(COUNTIF(Summary!B31:AE31,"E")-COUNTIF(Summary!B31:AE31,"Y")),"")</f>
        <v/>
      </c>
      <c r="C29" s="106"/>
      <c r="D29" s="107" t="str">
        <f>Summary!A100</f>
        <v>&lt;List Patch Here&gt;</v>
      </c>
      <c r="E29" s="116" t="str">
        <f>IF((COUNTIF(Summary!B100:AE100,"E")-COUNTIF(Summary!B100:AE100,"Y")&gt;0),(COUNTIF(Summary!B100:AE100,"E")-COUNTIF(Summary!B100:AE100,"Y")),"")</f>
        <v/>
      </c>
      <c r="F29" s="462"/>
      <c r="G29" s="26"/>
      <c r="H29" s="26"/>
    </row>
    <row r="30" spans="1:8">
      <c r="A30" s="282" t="str">
        <f>Summary!A32</f>
        <v>Philanthropist</v>
      </c>
      <c r="B30" s="116" t="str">
        <f>IF((COUNTIF(Summary!B32:AE32,"E")-COUNTIF(Summary!B32:AE32,"Y")&gt;0),(COUNTIF(Summary!B32:AE32,"E")-COUNTIF(Summary!B32:AE32,"Y")),"")</f>
        <v/>
      </c>
      <c r="C30" s="106"/>
      <c r="D30" s="107" t="str">
        <f>Summary!A101</f>
        <v>&lt;List Patch Here&gt;</v>
      </c>
      <c r="E30" s="116" t="str">
        <f>IF((COUNTIF(Summary!B101:AE101,"E")-COUNTIF(Summary!B101:AE101,"Y")&gt;0),(COUNTIF(Summary!B101:AE101,"E")-COUNTIF(Summary!B101:AE101,"Y")),"")</f>
        <v/>
      </c>
      <c r="F30" s="462"/>
      <c r="G30" s="26"/>
      <c r="H30" s="26"/>
    </row>
    <row r="31" spans="1:8">
      <c r="A31" s="102" t="str">
        <f>Summary!A33</f>
        <v>Cookie Business</v>
      </c>
      <c r="B31" s="369"/>
      <c r="C31" s="106"/>
      <c r="D31" s="107" t="str">
        <f>Summary!A102</f>
        <v>&lt;List Patch Here&gt;</v>
      </c>
      <c r="E31" s="116" t="str">
        <f>IF((COUNTIF(Summary!B102:AE102,"E")-COUNTIF(Summary!B102:AE102,"Y")&gt;0),(COUNTIF(Summary!B102:AE102,"E")-COUNTIF(Summary!B102:AE102,"Y")),"")</f>
        <v/>
      </c>
      <c r="F31" s="462"/>
      <c r="G31" s="26"/>
      <c r="H31" s="26"/>
    </row>
    <row r="32" spans="1:8">
      <c r="A32" s="282" t="str">
        <f>Summary!A34</f>
        <v>Meet My Customers</v>
      </c>
      <c r="B32" s="116" t="str">
        <f>IF((COUNTIF(Summary!B34:AE34,"E")-COUNTIF(Summary!B34:AE34,"Y")&gt;0),(COUNTIF(Summary!B34:AE34,"E")-COUNTIF(Summary!B34:AE34,"Y")),"")</f>
        <v/>
      </c>
      <c r="C32" s="106"/>
      <c r="D32" s="107" t="str">
        <f>Summary!A103</f>
        <v>&lt;List Patch Here&gt;</v>
      </c>
      <c r="E32" s="116" t="str">
        <f>IF((COUNTIF(Summary!B103:AE103,"E")-COUNTIF(Summary!B103:AE103,"Y")&gt;0),(COUNTIF(Summary!B103:AE103,"E")-COUNTIF(Summary!B103:AE103,"Y")),"")</f>
        <v/>
      </c>
      <c r="F32" s="462"/>
      <c r="G32" s="26"/>
      <c r="H32" s="26"/>
    </row>
    <row r="33" spans="1:8">
      <c r="A33" s="282" t="str">
        <f>Summary!A35</f>
        <v>Give Back</v>
      </c>
      <c r="B33" s="116" t="str">
        <f>IF((COUNTIF(Summary!B35:AE35,"E")-COUNTIF(Summary!B35:AE35,"Y")&gt;0),(COUNTIF(Summary!B35:AE35,"E")-COUNTIF(Summary!B35:AE35,"Y")),"")</f>
        <v/>
      </c>
      <c r="C33" s="106"/>
      <c r="D33" s="107" t="str">
        <f>Summary!A104</f>
        <v>&lt;List Patch Here&gt;</v>
      </c>
      <c r="E33" s="116" t="str">
        <f>IF((COUNTIF(Summary!B104:AE104,"E")-COUNTIF(Summary!B104:AE104,"Y")&gt;0),(COUNTIF(Summary!B104:AE104,"E")-COUNTIF(Summary!B104:AE104,"Y")),"")</f>
        <v/>
      </c>
      <c r="F33" s="462"/>
      <c r="G33" s="26"/>
      <c r="H33" s="26"/>
    </row>
    <row r="34" spans="1:8">
      <c r="A34" s="102" t="str">
        <f>Summary!A36</f>
        <v>Journey Awards</v>
      </c>
      <c r="B34" s="369"/>
      <c r="C34" s="106"/>
      <c r="D34" s="107" t="str">
        <f>Summary!A105</f>
        <v>&lt;List Patch Here&gt;</v>
      </c>
      <c r="E34" s="116" t="str">
        <f>IF((COUNTIF(Summary!B105:AE105,"E")-COUNTIF(Summary!B105:AE105,"Y")&gt;0),(COUNTIF(Summary!B105:AE105,"E")-COUNTIF(Summary!B105:AE105,"Y")),"")</f>
        <v/>
      </c>
      <c r="F34" s="462"/>
      <c r="G34" s="26"/>
      <c r="H34" s="26"/>
    </row>
    <row r="35" spans="1:8">
      <c r="A35" s="282" t="str">
        <f>Summary!A37</f>
        <v>Brownie Quest</v>
      </c>
      <c r="B35" s="116" t="str">
        <f>IF((COUNTIF(Summary!B37:AE37,"E")-COUNTIF(Summary!B37:AE37,"Y")&gt;0),(COUNTIF(Summary!B37:AE37,"E")-COUNTIF(Summary!B37:AE37,"Y")),"")</f>
        <v/>
      </c>
      <c r="C35" s="106"/>
      <c r="D35" s="107" t="str">
        <f>Summary!A106</f>
        <v>&lt;List Patch Here&gt;</v>
      </c>
      <c r="E35" s="116" t="str">
        <f>IF((COUNTIF(Summary!B106:AE106,"E")-COUNTIF(Summary!B106:AE106,"Y")&gt;0),(COUNTIF(Summary!B106:AE106,"E")-COUNTIF(Summary!B106:AE106,"Y")),"")</f>
        <v/>
      </c>
      <c r="F35" s="462"/>
      <c r="G35" s="26"/>
      <c r="H35" s="26"/>
    </row>
    <row r="36" spans="1:8" ht="12.75" customHeight="1">
      <c r="A36" s="282" t="str">
        <f>Summary!A42</f>
        <v>WOW! Wonders of Water</v>
      </c>
      <c r="B36" s="116" t="str">
        <f>IF((COUNTIF(Summary!B42:AE42,"E")-COUNTIF(Summary!B42:AE42,"Y")&gt;0),(COUNTIF(Summary!B42:AE42,"E")-COUNTIF(Summary!B42:AE42,"Y")),"")</f>
        <v/>
      </c>
      <c r="C36" s="106"/>
      <c r="D36" s="107" t="str">
        <f>Summary!A107</f>
        <v>&lt;List Patch Here&gt;</v>
      </c>
      <c r="E36" s="116" t="str">
        <f>IF((COUNTIF(Summary!B107:AE107,"E")-COUNTIF(Summary!B107:AE107,"Y")&gt;0),(COUNTIF(Summary!B107:AE107,"E")-COUNTIF(Summary!B107:AE107,"Y")),"")</f>
        <v/>
      </c>
      <c r="F36" s="462"/>
      <c r="G36" s="26"/>
      <c r="H36" s="26"/>
    </row>
    <row r="37" spans="1:8">
      <c r="A37" s="282" t="str">
        <f>Summary!A47</f>
        <v>A World of Girls</v>
      </c>
      <c r="B37" s="116" t="str">
        <f>IF((COUNTIF(Summary!B47:AE47,"E")-COUNTIF(Summary!B47:AE47,"Y")&gt;0),(COUNTIF(Summary!B47:AE47,"E")-COUNTIF(Summary!B47:AE47,"Y")),"")</f>
        <v/>
      </c>
      <c r="C37" s="106"/>
      <c r="D37" s="107" t="str">
        <f>Summary!A108</f>
        <v>&lt;List Patch Here&gt;</v>
      </c>
      <c r="E37" s="116" t="str">
        <f>IF((COUNTIF(Summary!B108:AE108,"E")-COUNTIF(Summary!B108:AE108,"Y")&gt;0),(COUNTIF(Summary!B108:AE108,"E")-COUNTIF(Summary!B108:AE108,"Y")),"")</f>
        <v/>
      </c>
      <c r="F37" s="462"/>
      <c r="G37" s="26"/>
      <c r="H37" s="26"/>
    </row>
    <row r="38" spans="1:8">
      <c r="A38" s="102" t="str">
        <f>Summary!A52</f>
        <v>Our Council's Own</v>
      </c>
      <c r="B38" s="369"/>
      <c r="C38" s="106"/>
      <c r="D38" s="107" t="str">
        <f>Summary!A109</f>
        <v>&lt;List Patch Here&gt;</v>
      </c>
      <c r="E38" s="116" t="str">
        <f>IF((COUNTIF(Summary!B109:AE109,"E")-COUNTIF(Summary!B109:AE109,"Y")&gt;0),(COUNTIF(Summary!B109:AE109,"E")-COUNTIF(Summary!B109:AE109,"Y")),"")</f>
        <v/>
      </c>
      <c r="F38" s="462"/>
      <c r="G38" s="26"/>
      <c r="H38" s="26"/>
    </row>
    <row r="39" spans="1:8">
      <c r="A39" s="103" t="str">
        <f>Summary!A53</f>
        <v>&lt;&lt;List Badge Here&gt;&gt;</v>
      </c>
      <c r="B39" s="116" t="str">
        <f>IF((COUNTIF(Summary!B53:AE53,"E")-COUNTIF(Summary!B53:AE53,"Y")&gt;0),(COUNTIF(Summary!B53:AE53,"E")-COUNTIF(Summary!B53:AE53,"Y")),"")</f>
        <v/>
      </c>
      <c r="C39" s="106"/>
      <c r="D39" s="107" t="str">
        <f>Summary!A110</f>
        <v>&lt;List Patch Here&gt;</v>
      </c>
      <c r="E39" s="116" t="str">
        <f>IF((COUNTIF(Summary!B110:AE110,"E")-COUNTIF(Summary!B110:AE110,"Y")&gt;0),(COUNTIF(Summary!B110:AE110,"E")-COUNTIF(Summary!B110:AE110,"Y")),"")</f>
        <v/>
      </c>
      <c r="F39" s="462"/>
      <c r="G39" s="26"/>
      <c r="H39" s="26"/>
    </row>
    <row r="40" spans="1:8">
      <c r="A40" s="103" t="str">
        <f>Summary!A54</f>
        <v>&lt;&lt;List Badge Here&gt;&gt;</v>
      </c>
      <c r="B40" s="116" t="str">
        <f>IF((COUNTIF(Summary!B54:AE54,"E")-COUNTIF(Summary!B54:AE54,"Y")&gt;0),(COUNTIF(Summary!B54:AE54,"E")-COUNTIF(Summary!B54:AE54,"Y")),"")</f>
        <v/>
      </c>
      <c r="C40" s="106"/>
      <c r="D40" s="107" t="str">
        <f>Summary!A111</f>
        <v>&lt;List Patch Here&gt;</v>
      </c>
      <c r="E40" s="116" t="str">
        <f>IF((COUNTIF(Summary!B111:AE111,"E")-COUNTIF(Summary!B111:AE111,"Y")&gt;0),(COUNTIF(Summary!B111:AE111,"E")-COUNTIF(Summary!B111:AE111,"Y")),"")</f>
        <v/>
      </c>
      <c r="F40" s="462"/>
      <c r="G40" s="26"/>
      <c r="H40" s="26"/>
    </row>
    <row r="41" spans="1:8">
      <c r="A41" s="103" t="str">
        <f>Summary!A55</f>
        <v>&lt;&lt;List Badge Here&gt;&gt;</v>
      </c>
      <c r="B41" s="116" t="str">
        <f>IF((COUNTIF(Summary!B55:AE55,"E")-COUNTIF(Summary!B55:AE55,"Y")&gt;0),(COUNTIF(Summary!B55:AE55,"E")-COUNTIF(Summary!B55:AE55,"Y")),"")</f>
        <v/>
      </c>
      <c r="C41" s="106"/>
      <c r="D41" s="107" t="str">
        <f>Summary!A112</f>
        <v>&lt;List Patch Here&gt;</v>
      </c>
      <c r="E41" s="116" t="str">
        <f>IF((COUNTIF(Summary!B112:AE112,"E")-COUNTIF(Summary!B112:AE112,"Y")&gt;0),(COUNTIF(Summary!B112:AE112,"E")-COUNTIF(Summary!B112:AE112,"Y")),"")</f>
        <v/>
      </c>
      <c r="F41" s="462"/>
      <c r="G41" s="26"/>
      <c r="H41" s="26"/>
    </row>
    <row r="42" spans="1:8">
      <c r="A42" s="103" t="str">
        <f>Summary!A56</f>
        <v>&lt;&lt;List Badge Here&gt;&gt;</v>
      </c>
      <c r="B42" s="116" t="str">
        <f>IF((COUNTIF(Summary!B56:AE56,"E")-COUNTIF(Summary!B56:AE56,"Y")&gt;0),(COUNTIF(Summary!B56:AE56,"E")-COUNTIF(Summary!B56:AE56,"Y")),"")</f>
        <v/>
      </c>
      <c r="C42" s="106"/>
      <c r="D42" s="107" t="str">
        <f>Summary!A113</f>
        <v>&lt;List Patch Here&gt;</v>
      </c>
      <c r="E42" s="116" t="str">
        <f>IF((COUNTIF(Summary!B113:AE113,"E")-COUNTIF(Summary!B113:AE113,"Y")&gt;0),(COUNTIF(Summary!B113:AE113,"E")-COUNTIF(Summary!B113:AE113,"Y")),"")</f>
        <v/>
      </c>
      <c r="F42" s="462"/>
      <c r="G42" s="26"/>
      <c r="H42" s="26"/>
    </row>
    <row r="43" spans="1:8">
      <c r="A43" s="103" t="str">
        <f>Summary!A57</f>
        <v>&lt;&lt;List Badge Here&gt;&gt;</v>
      </c>
      <c r="B43" s="116" t="str">
        <f>IF((COUNTIF(Summary!B57:AE57,"E")-COUNTIF(Summary!B57:AE57,"Y")&gt;0),(COUNTIF(Summary!B57:AE57,"E")-COUNTIF(Summary!B57:AE57,"Y")),"")</f>
        <v/>
      </c>
      <c r="C43" s="106"/>
      <c r="D43" s="107" t="str">
        <f>Summary!A114</f>
        <v>&lt;List Patch Here&gt;</v>
      </c>
      <c r="E43" s="116" t="str">
        <f>IF((COUNTIF(Summary!B114:AE114,"E")-COUNTIF(Summary!B114:AE114,"Y")&gt;0),(COUNTIF(Summary!B114:AE114,"E")-COUNTIF(Summary!B114:AE114,"Y")),"")</f>
        <v/>
      </c>
      <c r="F43" s="462"/>
      <c r="G43" s="26"/>
      <c r="H43" s="26"/>
    </row>
    <row r="44" spans="1:8">
      <c r="A44" s="102" t="str">
        <f>Summary!A58</f>
        <v>Bridge to Juniors</v>
      </c>
      <c r="B44" s="116" t="str">
        <f>IF((COUNTIF(Summary!B58:AE58,"E")-COUNTIF(Summary!B58:AE58,"Y")&gt;0),(COUNTIF(Summary!B58:AE58,"E")-COUNTIF(Summary!B58:AE58,"Y")),"")</f>
        <v/>
      </c>
      <c r="C44" s="106"/>
      <c r="D44" s="107" t="str">
        <f>Summary!A115</f>
        <v>&lt;List Patch Here&gt;</v>
      </c>
      <c r="E44" s="116" t="str">
        <f>IF((COUNTIF(Summary!B115:AE115,"E")-COUNTIF(Summary!B115:AE115,"Y")&gt;0),(COUNTIF(Summary!B115:AE115,"E")-COUNTIF(Summary!B115:AE115,"Y")),"")</f>
        <v/>
      </c>
      <c r="F44" s="462"/>
      <c r="G44" s="26"/>
      <c r="H44" s="26"/>
    </row>
    <row r="45" spans="1:8">
      <c r="A45" s="104" t="str">
        <f>Summary!A59</f>
        <v>Age-Level Awards</v>
      </c>
      <c r="B45" s="369"/>
      <c r="C45" s="106"/>
      <c r="D45" s="107" t="str">
        <f>Summary!A116</f>
        <v>&lt;List Patch Here&gt;</v>
      </c>
      <c r="E45" s="116" t="str">
        <f>IF((COUNTIF(Summary!B116:AE116,"E")-COUNTIF(Summary!B116:AE116,"Y")&gt;0),(COUNTIF(Summary!B116:AE116,"E")-COUNTIF(Summary!B116:AE116,"Y")),"")</f>
        <v/>
      </c>
      <c r="F45" s="462"/>
      <c r="G45" s="26"/>
      <c r="H45" s="26"/>
    </row>
    <row r="46" spans="1:8">
      <c r="A46" s="105" t="str">
        <f>Summary!A60</f>
        <v>Cookie Rally (Year 1)</v>
      </c>
      <c r="B46" s="116" t="str">
        <f>IF((COUNTIF(Summary!B60:AE60,"E")-COUNTIF(Summary!B60:AE60,"Y")&gt;0),(COUNTIF(Summary!B60:AE60,"E")-COUNTIF(Summary!B60:AE60,"Y")),"")</f>
        <v/>
      </c>
      <c r="C46" s="106"/>
      <c r="D46" s="107" t="str">
        <f>Summary!A117</f>
        <v>&lt;List Patch Here&gt;</v>
      </c>
      <c r="E46" s="116" t="str">
        <f>IF((COUNTIF(Summary!B117:AE117,"E")-COUNTIF(Summary!B117:AE117,"Y")&gt;0),(COUNTIF(Summary!B117:AE117,"E")-COUNTIF(Summary!B117:AE117,"Y")),"")</f>
        <v/>
      </c>
      <c r="F46" s="462"/>
      <c r="G46" s="26"/>
      <c r="H46" s="26"/>
    </row>
    <row r="47" spans="1:8">
      <c r="A47" s="105" t="str">
        <f>Summary!A61</f>
        <v>Cookie Sales (Year 1)</v>
      </c>
      <c r="B47" s="116" t="str">
        <f>IF((COUNTIF(Summary!B61:AE61,"E")-COUNTIF(Summary!B61:AE61,"Y")&gt;0),(COUNTIF(Summary!B61:AE61,"E")-COUNTIF(Summary!B61:AE61,"Y")),"")</f>
        <v/>
      </c>
      <c r="C47" s="106"/>
      <c r="D47" s="107" t="str">
        <f>Summary!A118</f>
        <v>&lt;List Patch Here&gt;</v>
      </c>
      <c r="E47" s="116" t="str">
        <f>IF((COUNTIF(Summary!B118:AE118,"E")-COUNTIF(Summary!B118:AE118,"Y")&gt;0),(COUNTIF(Summary!B118:AE118,"E")-COUNTIF(Summary!B118:AE118,"Y")),"")</f>
        <v/>
      </c>
      <c r="F47" s="462"/>
      <c r="G47" s="26"/>
      <c r="H47" s="26"/>
    </row>
    <row r="48" spans="1:8">
      <c r="A48" s="105" t="str">
        <f>Summary!A62</f>
        <v>Cookie Pin (Year 1)</v>
      </c>
      <c r="B48" s="116" t="str">
        <f>IF((COUNTIF(Summary!B62:AE62,"E")-COUNTIF(Summary!B62:AE62,"Y")&gt;0),(COUNTIF(Summary!B62:AE62,"E")-COUNTIF(Summary!B62:AE62,"Y")),"")</f>
        <v/>
      </c>
      <c r="C48" s="106"/>
      <c r="D48" s="107" t="str">
        <f>Summary!A119</f>
        <v>&lt;List Patch Here&gt;</v>
      </c>
      <c r="E48" s="116" t="str">
        <f>IF((COUNTIF(Summary!B119:AE119,"E")-COUNTIF(Summary!B119:AE119,"Y")&gt;0),(COUNTIF(Summary!B119:AE119,"E")-COUNTIF(Summary!B119:AE119,"Y")),"")</f>
        <v/>
      </c>
      <c r="F48" s="462"/>
      <c r="G48" s="26"/>
      <c r="H48" s="26"/>
    </row>
    <row r="49" spans="1:8">
      <c r="A49" s="105" t="str">
        <f>Summary!A63</f>
        <v>Cookie Rally (Year 2)</v>
      </c>
      <c r="B49" s="116" t="str">
        <f>IF((COUNTIF(Summary!B63:AE63,"E")-COUNTIF(Summary!B63:AE63,"Y")&gt;0),(COUNTIF(Summary!B63:AE63,"E")-COUNTIF(Summary!B63:AE63,"Y")),"")</f>
        <v/>
      </c>
      <c r="C49" s="106"/>
      <c r="D49" s="107" t="str">
        <f>Summary!A120</f>
        <v>&lt;List Patch Here&gt;</v>
      </c>
      <c r="E49" s="116" t="str">
        <f>IF((COUNTIF(Summary!B120:AE120,"E")-COUNTIF(Summary!B120:AE120,"Y")&gt;0),(COUNTIF(Summary!B120:AE120,"E")-COUNTIF(Summary!B120:AE120,"Y")),"")</f>
        <v/>
      </c>
      <c r="F49" s="462"/>
      <c r="G49" s="26"/>
      <c r="H49" s="26"/>
    </row>
    <row r="50" spans="1:8">
      <c r="A50" s="105" t="str">
        <f>Summary!A64</f>
        <v>Cookie Sales (Year 2)</v>
      </c>
      <c r="B50" s="116" t="str">
        <f>IF((COUNTIF(Summary!B64:AE64,"E")-COUNTIF(Summary!B64:AE64,"Y")&gt;0),(COUNTIF(Summary!B64:AE64,"E")-COUNTIF(Summary!B64:AE64,"Y")),"")</f>
        <v/>
      </c>
      <c r="C50" s="106"/>
      <c r="D50" s="107" t="str">
        <f>Summary!A121</f>
        <v>&lt;List Patch Here&gt;</v>
      </c>
      <c r="E50" s="116" t="str">
        <f>IF((COUNTIF(Summary!B121:AE121,"E")-COUNTIF(Summary!B121:AE121,"Y")&gt;0),(COUNTIF(Summary!B121:AE121,"E")-COUNTIF(Summary!B121:AE121,"Y")),"")</f>
        <v/>
      </c>
      <c r="F50" s="462"/>
      <c r="G50" s="26"/>
      <c r="H50" s="26"/>
    </row>
    <row r="51" spans="1:8">
      <c r="A51" s="105" t="str">
        <f>Summary!A65</f>
        <v>Cookie Pin (Year 2)</v>
      </c>
      <c r="B51" s="116" t="str">
        <f>IF((COUNTIF(Summary!B65:AE65,"E")-COUNTIF(Summary!B65:AE65,"Y")&gt;0),(COUNTIF(Summary!B65:AE65,"E")-COUNTIF(Summary!B65:AE65,"Y")),"")</f>
        <v/>
      </c>
      <c r="D51" s="107" t="str">
        <f>Summary!A122</f>
        <v>&lt;List Patch Here&gt;</v>
      </c>
      <c r="E51" s="116" t="str">
        <f>IF((COUNTIF(Summary!B122:AE122,"E")-COUNTIF(Summary!B122:AE122,"Y")&gt;0),(COUNTIF(Summary!B122:AE122,"E")-COUNTIF(Summary!B122:AE122,"Y")),"")</f>
        <v/>
      </c>
      <c r="G51" s="26"/>
      <c r="H51" s="26"/>
    </row>
    <row r="52" spans="1:8">
      <c r="A52" s="105" t="str">
        <f>Summary!A66</f>
        <v>Fall Sales (Year 1)</v>
      </c>
      <c r="B52" s="116" t="str">
        <f>IF((COUNTIF(Summary!B66:AE66,"E")-COUNTIF(Summary!B66:AE66,"Y")&gt;0),(COUNTIF(Summary!B66:AE66,"E")-COUNTIF(Summary!B66:AE66,"Y")),"")</f>
        <v/>
      </c>
      <c r="D52" s="107" t="str">
        <f>Summary!A123</f>
        <v>&lt;List Patch Here&gt;</v>
      </c>
      <c r="E52" s="116" t="str">
        <f>IF((COUNTIF(Summary!B123:AE123,"E")-COUNTIF(Summary!B123:AE123,"Y")&gt;0),(COUNTIF(Summary!B123:AE123,"E")-COUNTIF(Summary!B123:AE123,"Y")),"")</f>
        <v/>
      </c>
      <c r="G52" s="26"/>
      <c r="H52" s="26"/>
    </row>
    <row r="53" spans="1:8">
      <c r="A53" s="105" t="str">
        <f>Summary!A67</f>
        <v>Fall Sales (Year 2)</v>
      </c>
      <c r="B53" s="116" t="str">
        <f>IF((COUNTIF(Summary!B67:AE67,"E")-COUNTIF(Summary!B67:AE67,"Y")&gt;0),(COUNTIF(Summary!B67:AE67,"E")-COUNTIF(Summary!B67:AE67,"Y")),"")</f>
        <v/>
      </c>
      <c r="D53" s="107" t="str">
        <f>Summary!A124</f>
        <v>&lt;List Patch Here&gt;</v>
      </c>
      <c r="E53" s="116" t="str">
        <f>IF((COUNTIF(Summary!B124:AE124,"E")-COUNTIF(Summary!B124:AE124,"Y")&gt;0),(COUNTIF(Summary!B124:AE124,"E")-COUNTIF(Summary!B124:AE124,"Y")),"")</f>
        <v/>
      </c>
      <c r="G53" s="26"/>
      <c r="H53" s="26"/>
    </row>
    <row r="54" spans="1:8">
      <c r="A54" s="105" t="str">
        <f>Summary!A68</f>
        <v>Thinking Day (Year 1)</v>
      </c>
      <c r="B54" s="116" t="str">
        <f>IF((COUNTIF(Summary!B68:AE68,"E")-COUNTIF(Summary!B68:AE68,"Y")&gt;0),(COUNTIF(Summary!B68:AE68,"E")-COUNTIF(Summary!B68:AE68,"Y")),"")</f>
        <v/>
      </c>
      <c r="D54" s="107" t="str">
        <f>Summary!A125</f>
        <v>&lt;List Patch Here&gt;</v>
      </c>
      <c r="E54" s="116" t="str">
        <f>IF((COUNTIF(Summary!B125:AE125,"E")-COUNTIF(Summary!B125:AE125,"Y")&gt;0),(COUNTIF(Summary!B125:AE125,"E")-COUNTIF(Summary!B125:AE125,"Y")),"")</f>
        <v/>
      </c>
      <c r="G54" s="26"/>
      <c r="H54" s="26"/>
    </row>
    <row r="55" spans="1:8">
      <c r="A55" s="105" t="str">
        <f>Summary!A69</f>
        <v>Thinking Day (Year 2)</v>
      </c>
      <c r="B55" s="116" t="str">
        <f>IF((COUNTIF(Summary!B69:AE69,"E")-COUNTIF(Summary!B69:AE69,"Y")&gt;0),(COUNTIF(Summary!B69:AE69,"E")-COUNTIF(Summary!B69:AE69,"Y")),"")</f>
        <v/>
      </c>
      <c r="D55" s="107" t="str">
        <f>Summary!A126</f>
        <v>&lt;List Patch Here&gt;</v>
      </c>
      <c r="E55" s="116" t="str">
        <f>IF((COUNTIF(Summary!B126:AE126,"E")-COUNTIF(Summary!B126:AE126,"Y")&gt;0),(COUNTIF(Summary!B126:AE126,"E")-COUNTIF(Summary!B126:AE126,"Y")),"")</f>
        <v/>
      </c>
    </row>
    <row r="56" spans="1:8">
      <c r="A56" s="105" t="str">
        <f>Summary!A70</f>
        <v>Investiture</v>
      </c>
      <c r="B56" s="116" t="str">
        <f>IF((COUNTIF(Summary!B70:AE70,"E")-COUNTIF(Summary!B70:AE70,"Y")&gt;0),(COUNTIF(Summary!B70:AE70,"E")-COUNTIF(Summary!B70:AE70,"Y")),"")</f>
        <v/>
      </c>
      <c r="D56" s="107" t="str">
        <f>Summary!A127</f>
        <v>&lt;List Patch Here&gt;</v>
      </c>
      <c r="E56" s="116" t="str">
        <f>IF((COUNTIF(Summary!B127:AE127,"E")-COUNTIF(Summary!B127:AE127,"Y")&gt;0),(COUNTIF(Summary!B127:AE127,"E")-COUNTIF(Summary!B127:AE127,"Y")),"")</f>
        <v/>
      </c>
    </row>
    <row r="57" spans="1:8">
      <c r="A57" s="105" t="str">
        <f>Summary!A71</f>
        <v>Rededication (1st year)</v>
      </c>
      <c r="B57" s="116" t="str">
        <f>IF((COUNTIF(Summary!B71:AE71,"E")-COUNTIF(Summary!B71:AE71,"Y")&gt;0),(COUNTIF(Summary!B71:AE71,"E")-COUNTIF(Summary!B71:AE71,"Y")),"")</f>
        <v/>
      </c>
      <c r="D57" s="107" t="str">
        <f>Summary!A128</f>
        <v>&lt;List Patch Here&gt;</v>
      </c>
      <c r="E57" s="116" t="str">
        <f>IF((COUNTIF(Summary!B128:AE128,"E")-COUNTIF(Summary!B128:AE128,"Y")&gt;0),(COUNTIF(Summary!B128:AE128,"E")-COUNTIF(Summary!B128:AE128,"Y")),"")</f>
        <v/>
      </c>
    </row>
    <row r="58" spans="1:8">
      <c r="A58" s="105" t="str">
        <f>Summary!A72</f>
        <v>Rededication (2nd year)</v>
      </c>
      <c r="B58" s="116" t="str">
        <f>IF((COUNTIF(Summary!B72:AE72,"E")-COUNTIF(Summary!B72:AE72,"Y")&gt;0),(COUNTIF(Summary!B72:AE72,"E")-COUNTIF(Summary!B72:AE72,"Y")),"")</f>
        <v/>
      </c>
      <c r="D58" s="107" t="str">
        <f>Summary!A129</f>
        <v>&lt;List Patch Here&gt;</v>
      </c>
      <c r="E58" s="116" t="str">
        <f>IF((COUNTIF(Summary!B129:AE129,"E")-COUNTIF(Summary!B129:AE129,"Y")&gt;0),(COUNTIF(Summary!B129:AE129,"E")-COUNTIF(Summary!B129:AE129,"Y")),"")</f>
        <v/>
      </c>
    </row>
    <row r="59" spans="1:8">
      <c r="A59" s="105" t="str">
        <f>Summary!A73</f>
        <v>Rededication (3rd year)</v>
      </c>
      <c r="B59" s="116" t="str">
        <f>IF((COUNTIF(Summary!B73:AE73,"E")-COUNTIF(Summary!B73:AE73,"Y")&gt;0),(COUNTIF(Summary!B73:AE73,"E")-COUNTIF(Summary!B73:AE73,"Y")),"")</f>
        <v/>
      </c>
      <c r="D59" s="107" t="str">
        <f>Summary!A130</f>
        <v>&lt;List Patch Here&gt;</v>
      </c>
      <c r="E59" s="116" t="str">
        <f>IF((COUNTIF(Summary!B130:AE130,"E")-COUNTIF(Summary!B130:AE130,"Y")&gt;0),(COUNTIF(Summary!B130:AE130,"E")-COUNTIF(Summary!B130:AE130,"Y")),"")</f>
        <v/>
      </c>
    </row>
  </sheetData>
  <sheetProtection password="EE48" sheet="1" objects="1" scenarios="1" selectLockedCells="1" selectUnlockedCells="1"/>
  <mergeCells count="1">
    <mergeCell ref="F1:F50"/>
  </mergeCells>
  <phoneticPr fontId="6" type="noConversion"/>
  <printOptions horizontalCentered="1"/>
  <pageMargins left="0.75" right="0.75" top="1" bottom="0.5" header="0.5" footer="0.25"/>
  <pageSetup scale="91" orientation="portrait" r:id="rId1"/>
  <headerFooter alignWithMargins="0">
    <oddHeader>&amp;C&amp;"Arial,Bold"&amp;14BrownieTrax&amp;12Order Page - &amp;D</oddHeader>
  </headerFooter>
</worksheet>
</file>

<file path=xl/worksheets/sheet14.xml><?xml version="1.0" encoding="utf-8"?>
<worksheet xmlns="http://schemas.openxmlformats.org/spreadsheetml/2006/main" xmlns:r="http://schemas.openxmlformats.org/officeDocument/2006/relationships">
  <sheetPr codeName="Sheet14"/>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v>
      </c>
      <c r="B1" s="496"/>
      <c r="C1" s="496"/>
      <c r="D1" s="109"/>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IF(Badges!D58="A","A"," ")</f>
        <v xml:space="preserve"> </v>
      </c>
      <c r="I4" s="289"/>
      <c r="J4" s="292" t="str">
        <f>Badges!C132</f>
        <v>Make a pinch pot</v>
      </c>
      <c r="K4" s="290" t="str">
        <f>IF(Badges!D132="A","A"," ")</f>
        <v xml:space="preserve"> </v>
      </c>
      <c r="M4" s="289"/>
      <c r="N4" s="292" t="str">
        <f>Badges!C205</f>
        <v>GORP</v>
      </c>
      <c r="O4" s="290" t="str">
        <f>IF(Badges!D205="A","A"," ")</f>
        <v xml:space="preserve"> </v>
      </c>
      <c r="Q4" s="289"/>
      <c r="R4" s="292" t="str">
        <f>Badges!C279</f>
        <v>If you have a pet of your own, make</v>
      </c>
      <c r="S4" s="290" t="str">
        <f>IF(Badges!D279="A","A"," ")</f>
        <v xml:space="preserve"> </v>
      </c>
      <c r="T4" s="463"/>
      <c r="U4" s="463"/>
    </row>
    <row r="5" spans="1:21" ht="12.75" customHeight="1">
      <c r="A5" s="485" t="str">
        <f>Summary!A5</f>
        <v>Computer Expert</v>
      </c>
      <c r="B5" s="486"/>
      <c r="C5" s="342" t="str">
        <f>IF(Badges!D28="C","C",IF(Badges!D28="P","P",""))</f>
        <v/>
      </c>
      <c r="E5" s="289"/>
      <c r="F5" s="292" t="str">
        <f>Badges!C59</f>
        <v>Ask a dancer for help</v>
      </c>
      <c r="G5" s="290" t="str">
        <f>IF(Badges!D59="A","A"," ")</f>
        <v xml:space="preserve"> </v>
      </c>
      <c r="I5" s="289"/>
      <c r="J5" s="292" t="str">
        <f>Badges!C133</f>
        <v>Make a coil pot</v>
      </c>
      <c r="K5" s="290" t="str">
        <f>IF(Badges!D133="A","A"," ")</f>
        <v xml:space="preserve"> </v>
      </c>
      <c r="M5" s="289"/>
      <c r="N5" s="292" t="str">
        <f>Badges!C206</f>
        <v>Make a "walking salad"</v>
      </c>
      <c r="O5" s="290" t="str">
        <f>IF(Badges!D206="A","A"," ")</f>
        <v xml:space="preserve"> </v>
      </c>
      <c r="Q5" s="289"/>
      <c r="R5" s="292" t="str">
        <f>Badges!C280</f>
        <v>Volunteer to feed someone else's</v>
      </c>
      <c r="S5" s="290" t="str">
        <f>IF(Badges!D280="A","A"," ")</f>
        <v xml:space="preserve"> </v>
      </c>
      <c r="T5" s="463"/>
      <c r="U5" s="463"/>
    </row>
    <row r="6" spans="1:21" ht="12.75" customHeight="1">
      <c r="A6" s="475" t="str">
        <f>Summary!A6</f>
        <v>My Best Self</v>
      </c>
      <c r="B6" s="476"/>
      <c r="C6" s="291" t="str">
        <f>IF(Badges!D51="C","C",IF(Badges!D51="P","P",""))</f>
        <v/>
      </c>
      <c r="E6" s="289"/>
      <c r="F6" s="292" t="str">
        <f>Badges!C60</f>
        <v>Try "dancersise"</v>
      </c>
      <c r="G6" s="290" t="str">
        <f>IF(Badges!D60="A","A"," ")</f>
        <v xml:space="preserve"> </v>
      </c>
      <c r="I6" s="289"/>
      <c r="J6" s="292" t="str">
        <f>Badges!C134</f>
        <v>Make a slab pot</v>
      </c>
      <c r="K6" s="290" t="str">
        <f>IF(Badges!D134="A","A"," ")</f>
        <v xml:space="preserve"> </v>
      </c>
      <c r="M6" s="289"/>
      <c r="N6" s="292" t="str">
        <f>Badges!C207</f>
        <v>Bring a "nose-bag lunch"</v>
      </c>
      <c r="O6" s="290" t="str">
        <f>IF(Badges!D207="A","A"," ")</f>
        <v xml:space="preserve"> </v>
      </c>
      <c r="Q6" s="289"/>
      <c r="R6" s="292" t="str">
        <f>Badges!C281</f>
        <v>Make a pet budget for two pets</v>
      </c>
      <c r="S6" s="290" t="str">
        <f>IF(Badges!D281="A","A"," ")</f>
        <v xml:space="preserve"> </v>
      </c>
      <c r="T6" s="463"/>
      <c r="U6" s="463"/>
    </row>
    <row r="7" spans="1:21">
      <c r="A7" s="475" t="str">
        <f>Summary!A7</f>
        <v>Dancer</v>
      </c>
      <c r="B7" s="476"/>
      <c r="C7" s="291" t="str">
        <f>IF(Badges!D74="C","C",IF(Badges!D74="P","P",""))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IF(Badges!D97="C","C",IF(Badges!D97="P","P",""))</f>
        <v/>
      </c>
      <c r="E8" s="289"/>
      <c r="F8" s="292" t="str">
        <f>Badges!C62</f>
        <v>Head to the studio</v>
      </c>
      <c r="G8" s="290" t="str">
        <f>IF(Badges!D62="A","A"," ")</f>
        <v xml:space="preserve"> </v>
      </c>
      <c r="I8" s="289"/>
      <c r="J8" s="292" t="str">
        <f>Badges!C136</f>
        <v>Decorate a tile</v>
      </c>
      <c r="K8" s="290" t="str">
        <f>IF(Badges!D136="A","A"," ")</f>
        <v xml:space="preserve"> </v>
      </c>
      <c r="M8" s="289"/>
      <c r="N8" s="292" t="str">
        <f>Badges!C209</f>
        <v>Have a scavenger hunt</v>
      </c>
      <c r="O8" s="290" t="str">
        <f>IF(Badges!D209="A","A"," ")</f>
        <v xml:space="preserve"> </v>
      </c>
      <c r="Q8" s="289">
        <v>1</v>
      </c>
      <c r="R8" s="292" t="str">
        <f>Badges!C285</f>
        <v>Try a scavenger hunt</v>
      </c>
      <c r="S8" s="304"/>
    </row>
    <row r="9" spans="1:21">
      <c r="A9" s="477" t="str">
        <f>Summary!A9</f>
        <v>My Family Story</v>
      </c>
      <c r="B9" s="478"/>
      <c r="C9" s="341" t="str">
        <f>IF(Badges!D120="C","C",IF(Badges!D120="P","P",""))</f>
        <v/>
      </c>
      <c r="E9" s="289"/>
      <c r="F9" s="292" t="str">
        <f>Badges!C63</f>
        <v>Team up with an adult to find</v>
      </c>
      <c r="G9" s="290" t="str">
        <f>IF(Badges!D63="A","A"," ")</f>
        <v xml:space="preserve"> </v>
      </c>
      <c r="I9" s="289"/>
      <c r="J9" s="292" t="str">
        <f>Badges!C137</f>
        <v>Make a pinch or slab sculpture</v>
      </c>
      <c r="K9" s="290" t="str">
        <f>IF(Badges!D137="A","A"," ")</f>
        <v xml:space="preserve"> </v>
      </c>
      <c r="M9" s="289"/>
      <c r="N9" s="292" t="str">
        <f>Badges!C210</f>
        <v>Play "I Spy"</v>
      </c>
      <c r="O9" s="290" t="str">
        <f>IF(Badges!D210="A","A"," ")</f>
        <v xml:space="preserve"> </v>
      </c>
      <c r="Q9" s="289"/>
      <c r="R9" s="292" t="str">
        <f>Badges!C286</f>
        <v>Find it</v>
      </c>
      <c r="S9" s="290" t="str">
        <f>IF(Badges!D286="A","A"," ")</f>
        <v xml:space="preserve"> </v>
      </c>
    </row>
    <row r="10" spans="1:21">
      <c r="A10" s="484" t="str">
        <f>Summary!A10</f>
        <v>It's Your Planet -- Love It!</v>
      </c>
      <c r="B10" s="484"/>
      <c r="C10" s="484"/>
      <c r="E10" s="289"/>
      <c r="F10" s="292" t="str">
        <f>Badges!C64</f>
        <v>Pretend you're a Girl Scout</v>
      </c>
      <c r="G10" s="290" t="str">
        <f>IF(Badges!D64="A","A"," ")</f>
        <v xml:space="preserve"> </v>
      </c>
      <c r="I10" s="289"/>
      <c r="J10" s="292" t="str">
        <f>Badges!C138</f>
        <v>Make beads for jewelry</v>
      </c>
      <c r="K10" s="290" t="str">
        <f>IF(Badges!D138="A","A"," ")</f>
        <v xml:space="preserve"> </v>
      </c>
      <c r="M10" s="289"/>
      <c r="N10" s="292" t="str">
        <f>Badges!C211</f>
        <v>Do a detective hike</v>
      </c>
      <c r="O10" s="290" t="str">
        <f>IF(Badges!D211="A","A"," ")</f>
        <v xml:space="preserve"> </v>
      </c>
      <c r="Q10" s="289"/>
      <c r="R10" s="292" t="str">
        <f>Badges!C287</f>
        <v>See it</v>
      </c>
      <c r="S10" s="290" t="str">
        <f>IF(Badges!D287="A","A"," ")</f>
        <v xml:space="preserve"> </v>
      </c>
    </row>
    <row r="11" spans="1:21">
      <c r="A11" s="485" t="str">
        <f>Summary!A11</f>
        <v>Potter</v>
      </c>
      <c r="B11" s="486"/>
      <c r="C11" s="342" t="str">
        <f>IF(Badges!D144="C","C",IF(Badges!D144="P","P",""))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IF(Badges!D288="A","A"," ")</f>
        <v xml:space="preserve"> </v>
      </c>
    </row>
    <row r="12" spans="1:21">
      <c r="A12" s="475" t="str">
        <f>Summary!A12</f>
        <v>Household Elf</v>
      </c>
      <c r="B12" s="476"/>
      <c r="C12" s="291" t="str">
        <f>IF(Badges!D167="C","C",IF(Badges!D167="P","P",""))</f>
        <v/>
      </c>
      <c r="E12" s="289"/>
      <c r="F12" s="292" t="str">
        <f>Badges!C66</f>
        <v>Create a special-occasion dance</v>
      </c>
      <c r="G12" s="290" t="str">
        <f>IF(Badges!D66="A","A"," ")</f>
        <v xml:space="preserve"> </v>
      </c>
      <c r="I12" s="289"/>
      <c r="J12" s="292" t="str">
        <f>Badges!C140</f>
        <v>Dip your pottery</v>
      </c>
      <c r="K12" s="290" t="str">
        <f>IF(Badges!D140="A","A","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IF(Badges!D190="C","C",IF(Badges!D190="P","P",""))</f>
        <v/>
      </c>
      <c r="E13" s="289"/>
      <c r="F13" s="292" t="str">
        <f>Badges!C67</f>
        <v>Use dance to tell a story</v>
      </c>
      <c r="G13" s="290" t="str">
        <f>IF(Badges!D67="A","A"," ")</f>
        <v xml:space="preserve"> </v>
      </c>
      <c r="I13" s="289"/>
      <c r="J13" s="292" t="str">
        <f>Badges!C141</f>
        <v>Paint on glaze</v>
      </c>
      <c r="K13" s="290" t="str">
        <f>IF(Badges!D141="A","A"," ")</f>
        <v xml:space="preserve"> </v>
      </c>
      <c r="M13" s="289"/>
      <c r="N13" s="292" t="str">
        <f>Badges!C216</f>
        <v>Set your alarm</v>
      </c>
      <c r="O13" s="290" t="str">
        <f>IF(Badges!D216="A","A"," ")</f>
        <v xml:space="preserve"> </v>
      </c>
      <c r="Q13" s="289"/>
      <c r="R13" s="292" t="str">
        <f>Badges!C290</f>
        <v>Get a clue</v>
      </c>
      <c r="S13" s="290" t="str">
        <f>IF(Badges!D290="A","A"," ")</f>
        <v xml:space="preserve"> </v>
      </c>
    </row>
    <row r="14" spans="1:21">
      <c r="A14" s="475" t="str">
        <f>Summary!A14</f>
        <v>Hiker</v>
      </c>
      <c r="B14" s="476"/>
      <c r="C14" s="291" t="str">
        <f>IF(Badges!D213="C","C",IF(Badges!D213="P","P",""))</f>
        <v/>
      </c>
      <c r="E14" s="289"/>
      <c r="F14" s="292" t="str">
        <f>Badges!C68</f>
        <v>Make up a dance to your favorite</v>
      </c>
      <c r="G14" s="290" t="str">
        <f>IF(Badges!D68="A","A"," ")</f>
        <v xml:space="preserve"> </v>
      </c>
      <c r="I14" s="289"/>
      <c r="J14" s="292" t="str">
        <f>Badges!C142</f>
        <v>Sponge paint your pottery</v>
      </c>
      <c r="K14" s="290" t="str">
        <f>IF(Badges!D142="A","A"," ")</f>
        <v xml:space="preserve"> </v>
      </c>
      <c r="M14" s="289"/>
      <c r="N14" s="292" t="str">
        <f>Badges!C217</f>
        <v>Lay out your clothes</v>
      </c>
      <c r="O14" s="290" t="str">
        <f>IF(Badges!D217="A","A"," ")</f>
        <v xml:space="preserve"> </v>
      </c>
      <c r="Q14" s="289"/>
      <c r="R14" s="292" t="str">
        <f>Badges!C291</f>
        <v>Mystery box</v>
      </c>
      <c r="S14" s="290" t="str">
        <f>IF(Badges!D291="A","A"," ")</f>
        <v xml:space="preserve"> </v>
      </c>
    </row>
    <row r="15" spans="1:21">
      <c r="A15" s="477" t="str">
        <f>Summary!A15</f>
        <v>My Great Day</v>
      </c>
      <c r="B15" s="478"/>
      <c r="C15" s="341" t="str">
        <f>IF(Badges!D236="C","C",IF(Badges!D236="P","P",""))</f>
        <v/>
      </c>
      <c r="E15" s="289">
        <v>5</v>
      </c>
      <c r="F15" s="292" t="str">
        <f>Badges!C69</f>
        <v>Show your moves</v>
      </c>
      <c r="G15" s="304"/>
      <c r="I15" s="466" t="str">
        <f>Badges!B145</f>
        <v>Household Elf</v>
      </c>
      <c r="J15" s="467"/>
      <c r="K15" s="467"/>
      <c r="M15" s="289"/>
      <c r="N15" s="292" t="str">
        <f>Badges!C218</f>
        <v>Make your bed</v>
      </c>
      <c r="O15" s="290" t="str">
        <f>IF(Badges!D218="A","A"," ")</f>
        <v xml:space="preserve"> </v>
      </c>
      <c r="Q15" s="289"/>
      <c r="R15" s="292" t="str">
        <f>Badges!C292</f>
        <v>Who's who</v>
      </c>
      <c r="S15" s="290" t="str">
        <f>IF(Badges!D292="A","A"," ")</f>
        <v xml:space="preserve"> </v>
      </c>
    </row>
    <row r="16" spans="1:21">
      <c r="A16" s="484" t="str">
        <f>Summary!A16</f>
        <v>It's Your Story -- Tell It!</v>
      </c>
      <c r="B16" s="484"/>
      <c r="C16" s="484"/>
      <c r="E16" s="289"/>
      <c r="F16" s="292" t="str">
        <f>Badges!C70</f>
        <v>Throw a dance party</v>
      </c>
      <c r="G16" s="290" t="str">
        <f>IF(Badges!D70="A","A","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IF(Badges!D260="C","C",IF(Badges!D260="P","P",""))</f>
        <v/>
      </c>
      <c r="E17" s="289"/>
      <c r="F17" s="292" t="str">
        <f>Badges!C71</f>
        <v>Perform a dance show for your</v>
      </c>
      <c r="G17" s="290" t="str">
        <f>IF(Badges!D71="A","A"," ")</f>
        <v xml:space="preserve"> </v>
      </c>
      <c r="I17" s="289"/>
      <c r="J17" s="292" t="str">
        <f>Badges!C147</f>
        <v>Be a light-saver</v>
      </c>
      <c r="K17" s="290" t="str">
        <f>IF(Badges!D146="A","A"," ")</f>
        <v xml:space="preserve"> </v>
      </c>
      <c r="M17" s="289"/>
      <c r="N17" s="292" t="str">
        <f>Badges!C220</f>
        <v>Sort your school supplies</v>
      </c>
      <c r="O17" s="290" t="str">
        <f>IF(Badges!D220="A","A"," ")</f>
        <v xml:space="preserve"> </v>
      </c>
      <c r="Q17" s="289"/>
      <c r="R17" s="292" t="str">
        <f>Badges!C294</f>
        <v>Pin the tail on…</v>
      </c>
      <c r="S17" s="290" t="str">
        <f>IF(Badges!D294="A","A"," ")</f>
        <v xml:space="preserve"> </v>
      </c>
    </row>
    <row r="18" spans="1:19">
      <c r="A18" s="475" t="str">
        <f>Summary!A18</f>
        <v>Pets</v>
      </c>
      <c r="B18" s="476"/>
      <c r="C18" s="291" t="str">
        <f>IF(Badges!D283="C","C",IF(Badges!D283="P","P",""))</f>
        <v/>
      </c>
      <c r="E18" s="289"/>
      <c r="F18" s="292" t="str">
        <f>Badges!C72</f>
        <v>Perform a dance for your family</v>
      </c>
      <c r="G18" s="290" t="str">
        <f>IF(Badges!D72="A","A"," ")</f>
        <v xml:space="preserve"> </v>
      </c>
      <c r="I18" s="289"/>
      <c r="J18" s="292" t="str">
        <f>Badges!C148</f>
        <v>Go on an energy scavenger hunt</v>
      </c>
      <c r="K18" s="290" t="str">
        <f>IF(Badges!D147="A","A"," ")</f>
        <v xml:space="preserve"> </v>
      </c>
      <c r="M18" s="289"/>
      <c r="N18" s="292" t="str">
        <f>Badges!C221</f>
        <v>Make and label play-stuff bins</v>
      </c>
      <c r="O18" s="290" t="str">
        <f>IF(Badges!D221="A","A"," ")</f>
        <v xml:space="preserve"> </v>
      </c>
      <c r="Q18" s="289"/>
      <c r="R18" s="292" t="str">
        <f>Badges!C295</f>
        <v>Heat things up</v>
      </c>
      <c r="S18" s="290" t="str">
        <f>IF(Badges!D295="A","A"," ")</f>
        <v xml:space="preserve"> </v>
      </c>
    </row>
    <row r="19" spans="1:19">
      <c r="A19" s="475" t="str">
        <f>Summary!A19</f>
        <v>Making Games</v>
      </c>
      <c r="B19" s="476"/>
      <c r="C19" s="291" t="str">
        <f>IF(Badges!D306="C","C",IF(Badges!D306="P","P",""))</f>
        <v/>
      </c>
      <c r="E19" s="466" t="str">
        <f>Badges!B75</f>
        <v>Home Scientist</v>
      </c>
      <c r="F19" s="467"/>
      <c r="G19" s="467"/>
      <c r="I19" s="289"/>
      <c r="J19" s="292" t="str">
        <f>Badges!C149</f>
        <v>Find out about three ways to use</v>
      </c>
      <c r="K19" s="290" t="str">
        <f>IF(Badges!D148="A","A"," ")</f>
        <v xml:space="preserve"> </v>
      </c>
      <c r="M19" s="289"/>
      <c r="N19" s="292" t="str">
        <f>Badges!C222</f>
        <v>Organize your clothes</v>
      </c>
      <c r="O19" s="290" t="str">
        <f>IF(Badges!D222="A","A"," ")</f>
        <v xml:space="preserve"> </v>
      </c>
      <c r="Q19" s="289"/>
      <c r="R19" s="292" t="str">
        <f>Badges!C296</f>
        <v>Race day</v>
      </c>
      <c r="S19" s="290" t="str">
        <f>IF(Badges!D296="A","A"," ")</f>
        <v xml:space="preserve"> </v>
      </c>
    </row>
    <row r="20" spans="1:19">
      <c r="A20" s="475" t="str">
        <f>Summary!A20</f>
        <v>Inventor</v>
      </c>
      <c r="B20" s="476"/>
      <c r="C20" s="291" t="str">
        <f>IF(Badges!D329="C","C",IF(Badges!D329="P","P",""))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IF(Badges!D352="C","C",IF(Badges!D352="P","P",""))</f>
        <v/>
      </c>
      <c r="E21" s="289"/>
      <c r="F21" s="292" t="str">
        <f>Badges!C77</f>
        <v>Make a salad dressing</v>
      </c>
      <c r="G21" s="290" t="str">
        <f>IF(Badges!D77="A","A"," ")</f>
        <v xml:space="preserve"> </v>
      </c>
      <c r="I21" s="289"/>
      <c r="J21" s="292" t="str">
        <f>Badges!C151</f>
        <v>Use less water by taking shorter</v>
      </c>
      <c r="K21" s="290" t="str">
        <f>IF(Badges!D150="A","A"," ")</f>
        <v xml:space="preserve"> </v>
      </c>
      <c r="M21" s="289"/>
      <c r="N21" s="292" t="str">
        <f>Badges!C224</f>
        <v>Create your own homework space</v>
      </c>
      <c r="O21" s="290" t="str">
        <f>IF(Badges!D224="A","A"," ")</f>
        <v xml:space="preserve"> </v>
      </c>
      <c r="Q21" s="289"/>
      <c r="R21" s="292" t="str">
        <f>Badges!C298</f>
        <v>You're It</v>
      </c>
      <c r="S21" s="290" t="str">
        <f>IF(Badges!D298="A","A"," ")</f>
        <v xml:space="preserve"> </v>
      </c>
    </row>
    <row r="22" spans="1:19">
      <c r="A22" s="226"/>
      <c r="B22" s="338"/>
      <c r="C22" s="306"/>
      <c r="E22" s="289"/>
      <c r="F22" s="292" t="str">
        <f>Badges!C78</f>
        <v>Grow rock candy</v>
      </c>
      <c r="G22" s="290" t="str">
        <f>IF(Badges!D78="A","A"," ")</f>
        <v xml:space="preserve"> </v>
      </c>
      <c r="I22" s="289"/>
      <c r="J22" s="292" t="str">
        <f>Badges!C152</f>
        <v>Turn off the faucet when brushing</v>
      </c>
      <c r="K22" s="290" t="str">
        <f>IF(Badges!D151="A","A"," ")</f>
        <v xml:space="preserve"> </v>
      </c>
      <c r="M22" s="289"/>
      <c r="N22" s="292" t="str">
        <f>Badges!C225</f>
        <v>Make a homework station</v>
      </c>
      <c r="O22" s="290" t="str">
        <f>IF(Badges!D225="A","A"," ")</f>
        <v xml:space="preserve"> </v>
      </c>
      <c r="Q22" s="289"/>
      <c r="R22" s="292" t="str">
        <f>Badges!C299</f>
        <v>Duck, Duck, "Moo"-se</v>
      </c>
      <c r="S22" s="290" t="str">
        <f>IF(Badges!D299="A","A"," ")</f>
        <v xml:space="preserve"> </v>
      </c>
    </row>
    <row r="23" spans="1:19">
      <c r="A23" s="466" t="str">
        <f>Badges!B6</f>
        <v>Computer Expert</v>
      </c>
      <c r="B23" s="467"/>
      <c r="C23" s="467"/>
      <c r="E23" s="289"/>
      <c r="F23" s="292" t="str">
        <f>Badges!C79</f>
        <v>Make your own ice cream</v>
      </c>
      <c r="G23" s="290" t="str">
        <f>IF(Badges!D79="A","A"," ")</f>
        <v xml:space="preserve"> </v>
      </c>
      <c r="I23" s="289"/>
      <c r="J23" s="292" t="str">
        <f>Badges!C153</f>
        <v>Find three ways to save water</v>
      </c>
      <c r="K23" s="290" t="str">
        <f>IF(Badges!D152="A","A"," ")</f>
        <v xml:space="preserve"> </v>
      </c>
      <c r="M23" s="289"/>
      <c r="N23" s="292" t="str">
        <f>Badges!C226</f>
        <v>Make a homework schedule</v>
      </c>
      <c r="O23" s="290" t="str">
        <f>IF(Badges!D226="A","A"," ")</f>
        <v xml:space="preserve"> </v>
      </c>
      <c r="Q23" s="289"/>
      <c r="R23" s="292" t="str">
        <f>Badges!C300</f>
        <v>Hop to it</v>
      </c>
      <c r="S23" s="290" t="str">
        <f>IF(Badges!D300="A","A","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IF(Badges!D8="A","A"," ")</f>
        <v xml:space="preserve"> </v>
      </c>
      <c r="E25" s="289"/>
      <c r="F25" s="292" t="str">
        <f>Badges!C81</f>
        <v>Follow the balloon leader</v>
      </c>
      <c r="G25" s="290" t="str">
        <f>IF(Badges!D81="A","A"," ")</f>
        <v xml:space="preserve"> </v>
      </c>
      <c r="I25" s="289"/>
      <c r="J25" s="292" t="str">
        <f>Badges!C155</f>
        <v>Make a natural cleaner</v>
      </c>
      <c r="K25" s="290" t="str">
        <f>IF(Badges!D154="A","A"," ")</f>
        <v xml:space="preserve"> </v>
      </c>
      <c r="M25" s="289"/>
      <c r="N25" s="292" t="str">
        <f>Badges!C228</f>
        <v>Make a "special dates" calendar</v>
      </c>
      <c r="O25" s="290" t="str">
        <f>IF(Badges!D228="A","A"," ")</f>
        <v xml:space="preserve"> </v>
      </c>
      <c r="Q25" s="289"/>
      <c r="R25" s="292" t="str">
        <f>Badges!C302</f>
        <v>Queen of the court</v>
      </c>
      <c r="S25" s="290" t="str">
        <f>IF(Badges!D302="A","A"," ")</f>
        <v xml:space="preserve"> </v>
      </c>
    </row>
    <row r="26" spans="1:19">
      <c r="A26" s="289"/>
      <c r="B26" s="292" t="str">
        <f>Badges!C9</f>
        <v>Create a cool card</v>
      </c>
      <c r="C26" s="290" t="str">
        <f>IF(Badges!D9="A","A"," ")</f>
        <v xml:space="preserve"> </v>
      </c>
      <c r="E26" s="289"/>
      <c r="F26" s="292" t="str">
        <f>Badges!C82</f>
        <v>Make pepper dance</v>
      </c>
      <c r="G26" s="290" t="str">
        <f>IF(Badges!D82="A","A"," ")</f>
        <v xml:space="preserve"> </v>
      </c>
      <c r="I26" s="289"/>
      <c r="J26" s="292" t="str">
        <f>Badges!C156</f>
        <v>Make a natural spray to use on</v>
      </c>
      <c r="K26" s="290" t="str">
        <f>IF(Badges!D155="A","A"," ")</f>
        <v xml:space="preserve"> </v>
      </c>
      <c r="M26" s="289"/>
      <c r="N26" s="292" t="str">
        <f>Badges!C229</f>
        <v>Make a family activities schedule</v>
      </c>
      <c r="O26" s="290" t="str">
        <f>IF(Badges!D229="A","A"," ")</f>
        <v xml:space="preserve"> </v>
      </c>
      <c r="Q26" s="289"/>
      <c r="R26" s="292" t="str">
        <f>Badges!C303</f>
        <v>Field of dreams</v>
      </c>
      <c r="S26" s="290" t="str">
        <f>IF(Badges!D303="A","A"," ")</f>
        <v xml:space="preserve"> </v>
      </c>
    </row>
    <row r="27" spans="1:19">
      <c r="A27" s="289"/>
      <c r="B27" s="292" t="str">
        <f>Badges!C10</f>
        <v>Build a bookmark</v>
      </c>
      <c r="C27" s="290" t="str">
        <f>IF(Badges!D10="A","A"," ")</f>
        <v xml:space="preserve"> </v>
      </c>
      <c r="E27" s="289"/>
      <c r="F27" s="292" t="str">
        <f>Badges!C79</f>
        <v>Make your own ice cream</v>
      </c>
      <c r="G27" s="290" t="str">
        <f>IF(Badges!D83="A","A"," ")</f>
        <v xml:space="preserve"> </v>
      </c>
      <c r="I27" s="289"/>
      <c r="J27" s="292" t="str">
        <f>Badges!C157</f>
        <v>Take your own reusable bag to the</v>
      </c>
      <c r="K27" s="290" t="str">
        <f>IF(Badges!D156="A","A"," ")</f>
        <v xml:space="preserve"> </v>
      </c>
      <c r="M27" s="289"/>
      <c r="N27" s="292" t="str">
        <f>Badges!C230</f>
        <v>Be a family grocery helper</v>
      </c>
      <c r="O27" s="290" t="str">
        <f>IF(Badges!D230="A","A"," ")</f>
        <v xml:space="preserve"> </v>
      </c>
      <c r="Q27" s="289"/>
      <c r="R27" s="292" t="str">
        <f>Badges!C304</f>
        <v>The new ballpark</v>
      </c>
      <c r="S27" s="290" t="str">
        <f>IF(Badges!D304="A","A","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IF(Badges!D12="A","A"," ")</f>
        <v xml:space="preserve"> </v>
      </c>
      <c r="E29" s="289"/>
      <c r="F29" s="292" t="str">
        <f>Badges!C85</f>
        <v>Eggs in salt water</v>
      </c>
      <c r="G29" s="290" t="str">
        <f>IF(Badges!D85="A","A"," ")</f>
        <v xml:space="preserve"> </v>
      </c>
      <c r="I29" s="289"/>
      <c r="J29" s="292" t="str">
        <f>Badges!C159</f>
        <v>How much trash can you stash</v>
      </c>
      <c r="K29" s="290" t="str">
        <f>IF(Badges!D158="A","A"," ")</f>
        <v xml:space="preserve"> </v>
      </c>
      <c r="M29" s="289"/>
      <c r="N29" s="292" t="str">
        <f>Badges!C232</f>
        <v>Organize a Girl Scout place</v>
      </c>
      <c r="O29" s="290" t="str">
        <f>IF(Badges!D232="A","A"," ")</f>
        <v xml:space="preserve"> </v>
      </c>
      <c r="Q29" s="289">
        <v>1</v>
      </c>
      <c r="R29" s="292" t="str">
        <f>Badges!C308</f>
        <v>Warm up your inventor's mind</v>
      </c>
      <c r="S29" s="304"/>
    </row>
    <row r="30" spans="1:19">
      <c r="A30" s="289"/>
      <c r="B30" s="292" t="str">
        <f>Badges!C13</f>
        <v>Hometown history</v>
      </c>
      <c r="C30" s="290" t="str">
        <f>IF(Badges!D13="A","A"," ")</f>
        <v xml:space="preserve"> </v>
      </c>
      <c r="E30" s="289"/>
      <c r="F30" s="292" t="str">
        <f>Badges!C86</f>
        <v>Dancing raisins</v>
      </c>
      <c r="G30" s="290" t="str">
        <f>IF(Badges!D86="A","A"," ")</f>
        <v xml:space="preserve"> </v>
      </c>
      <c r="I30" s="289"/>
      <c r="J30" s="292" t="str">
        <f>Badges!C160</f>
        <v>Recycle plastic bags</v>
      </c>
      <c r="K30" s="290" t="str">
        <f>IF(Badges!D159="A","A"," ")</f>
        <v xml:space="preserve"> </v>
      </c>
      <c r="M30" s="289"/>
      <c r="N30" s="292" t="str">
        <f>Badges!C233</f>
        <v>Organize a community place</v>
      </c>
      <c r="O30" s="290" t="str">
        <f>IF(Badges!D233="A","A"," ")</f>
        <v xml:space="preserve"> </v>
      </c>
      <c r="Q30" s="289"/>
      <c r="R30" s="292" t="str">
        <f>Badges!C309</f>
        <v>Make up five new uses for a box</v>
      </c>
      <c r="S30" s="290" t="str">
        <f>IF(Badges!D309="A","A"," ")</f>
        <v xml:space="preserve"> </v>
      </c>
    </row>
    <row r="31" spans="1:19">
      <c r="A31" s="289"/>
      <c r="B31" s="292" t="str">
        <f>Badges!C14</f>
        <v>Online art walk</v>
      </c>
      <c r="C31" s="290" t="str">
        <f>IF(Badges!D14="A","A"," ")</f>
        <v xml:space="preserve"> </v>
      </c>
      <c r="E31" s="289"/>
      <c r="F31" s="292" t="str">
        <f>Badges!C83</f>
        <v>Bend water</v>
      </c>
      <c r="G31" s="290" t="str">
        <f>IF(Badges!D87="A","A"," ")</f>
        <v xml:space="preserve"> </v>
      </c>
      <c r="I31" s="289"/>
      <c r="J31" s="292" t="str">
        <f>Badges!C161</f>
        <v>Donate toys and clothes</v>
      </c>
      <c r="K31" s="290" t="str">
        <f>IF(Badges!D160="A","A"," ")</f>
        <v xml:space="preserve"> </v>
      </c>
      <c r="M31" s="289"/>
      <c r="N31" s="292" t="str">
        <f>Badges!C234</f>
        <v>Help a relative, friend, or neighbor</v>
      </c>
      <c r="O31" s="290" t="str">
        <f>IF(Badges!D234="A","A"," ")</f>
        <v xml:space="preserve"> </v>
      </c>
      <c r="Q31" s="289"/>
      <c r="R31" s="292" t="str">
        <f>Badges!C310</f>
        <v>Come up with fun and different</v>
      </c>
      <c r="S31" s="290" t="str">
        <f>IF(Badges!D310="A","A","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IF(Badges!D311="A","A"," ")</f>
        <v xml:space="preserve"> </v>
      </c>
    </row>
    <row r="33" spans="1:19">
      <c r="A33" s="289"/>
      <c r="B33" s="292" t="str">
        <f>Badges!C16</f>
        <v>Road trip</v>
      </c>
      <c r="C33" s="290" t="str">
        <f>IF(Badges!D16="A","A"," ")</f>
        <v xml:space="preserve"> </v>
      </c>
      <c r="E33" s="289"/>
      <c r="F33" s="292" t="str">
        <f>Badges!C89</f>
        <v>Soda geyser</v>
      </c>
      <c r="G33" s="290" t="str">
        <f>IF(Badges!D89="A","A"," ")</f>
        <v xml:space="preserve"> </v>
      </c>
      <c r="I33" s="289"/>
      <c r="J33" s="292" t="str">
        <f>Badges!C163</f>
        <v>Clean or replace an air filter</v>
      </c>
      <c r="K33" s="290" t="str">
        <f>IF(Badges!D162="A","A","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IF(Badges!D17="A","A"," ")</f>
        <v xml:space="preserve"> </v>
      </c>
      <c r="E34" s="289"/>
      <c r="F34" s="292" t="str">
        <f>Badges!C90</f>
        <v>Film-canister rockets</v>
      </c>
      <c r="G34" s="290" t="str">
        <f>IF(Badges!D90="A","A"," ")</f>
        <v xml:space="preserve"> </v>
      </c>
      <c r="I34" s="289"/>
      <c r="J34" s="292" t="str">
        <f>Badges!C164</f>
        <v>Discover natural filters</v>
      </c>
      <c r="K34" s="290" t="str">
        <f>IF(Badges!D163="A","A"," ")</f>
        <v xml:space="preserve"> </v>
      </c>
      <c r="M34" s="289"/>
      <c r="N34" s="292" t="str">
        <f>Badges!C240</f>
        <v>Make a letterboxing dictionary</v>
      </c>
      <c r="O34" s="290" t="str">
        <f>IF(Badges!D240="A","A"," ")</f>
        <v xml:space="preserve"> </v>
      </c>
      <c r="Q34" s="289"/>
      <c r="R34" s="292" t="str">
        <f>Badges!C313</f>
        <v>Making music</v>
      </c>
      <c r="S34" s="290" t="str">
        <f>IF(Badges!D313="A","A"," ")</f>
        <v xml:space="preserve"> </v>
      </c>
    </row>
    <row r="35" spans="1:19">
      <c r="A35" s="289"/>
      <c r="B35" s="292" t="str">
        <f>Badges!C18</f>
        <v>3…2…1…blastoff!</v>
      </c>
      <c r="C35" s="290" t="str">
        <f>IF(Badges!D18="A","A"," ")</f>
        <v xml:space="preserve"> </v>
      </c>
      <c r="E35" s="289"/>
      <c r="F35" s="292" t="str">
        <f>Badges!C87</f>
        <v>Lemons vs. limes</v>
      </c>
      <c r="G35" s="290" t="str">
        <f>IF(Badges!D91="A","A"," ")</f>
        <v xml:space="preserve"> </v>
      </c>
      <c r="I35" s="289"/>
      <c r="J35" s="292" t="str">
        <f>Badges!C165</f>
        <v>Make a natural air freshener</v>
      </c>
      <c r="K35" s="290" t="str">
        <f>IF(Badges!D164="A","A"," ")</f>
        <v xml:space="preserve"> </v>
      </c>
      <c r="M35" s="289"/>
      <c r="N35" s="292" t="str">
        <f>Badges!C241</f>
        <v>Think of hiding places</v>
      </c>
      <c r="O35" s="290" t="str">
        <f>IF(Badges!D241="A","A"," ")</f>
        <v xml:space="preserve"> </v>
      </c>
      <c r="Q35" s="289"/>
      <c r="R35" s="292" t="str">
        <f>Badges!C314</f>
        <v>Carrying lunch</v>
      </c>
      <c r="S35" s="290" t="str">
        <f>IF(Badges!D314="A","A","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IF(Badges!D242="A","A"," ")</f>
        <v xml:space="preserve"> </v>
      </c>
      <c r="Q36" s="289"/>
      <c r="R36" s="292" t="str">
        <f>Badges!C315</f>
        <v>Watering plants</v>
      </c>
      <c r="S36" s="290" t="str">
        <f>IF(Badges!D315="A","A"," ")</f>
        <v xml:space="preserve"> </v>
      </c>
    </row>
    <row r="37" spans="1:19" ht="12.75" customHeight="1">
      <c r="A37" s="289"/>
      <c r="B37" s="292" t="str">
        <f>Badges!C20</f>
        <v>Here is my card</v>
      </c>
      <c r="C37" s="290" t="str">
        <f>IF(Badges!D20="A","A"," ")</f>
        <v xml:space="preserve"> </v>
      </c>
      <c r="E37" s="289"/>
      <c r="F37" s="292" t="str">
        <f>Badges!C93</f>
        <v>Giant bubbles</v>
      </c>
      <c r="G37" s="290" t="str">
        <f>IF(Badges!D93="A","A","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IF(Badges!D21="A","A"," ")</f>
        <v xml:space="preserve"> </v>
      </c>
      <c r="E38" s="289"/>
      <c r="F38" s="292" t="str">
        <f>Badges!C94</f>
        <v>Homemade Silly Putty</v>
      </c>
      <c r="G38" s="290" t="str">
        <f>IF(Badges!D94="A","A"," ")</f>
        <v xml:space="preserve"> </v>
      </c>
      <c r="I38" s="289"/>
      <c r="J38" s="292" t="str">
        <f>Badges!C170</f>
        <v>Hold a scavenger hunt in your</v>
      </c>
      <c r="K38" s="290" t="str">
        <f>IF(Badges!D170="A","A"," ")</f>
        <v xml:space="preserve"> </v>
      </c>
      <c r="M38" s="289"/>
      <c r="N38" s="292" t="str">
        <f>Badges!C244</f>
        <v>Cut your own stamp from craft foam</v>
      </c>
      <c r="O38" s="290" t="str">
        <f>IF(Badges!D244="A","A"," ")</f>
        <v xml:space="preserve"> </v>
      </c>
      <c r="Q38" s="289"/>
      <c r="R38" s="292" t="str">
        <f>Badges!C317</f>
        <v>Mornings</v>
      </c>
      <c r="S38" s="290" t="str">
        <f>IF(Badges!D317="A","A"," ")</f>
        <v xml:space="preserve"> </v>
      </c>
    </row>
    <row r="39" spans="1:19">
      <c r="A39" s="289"/>
      <c r="B39" s="292" t="str">
        <f>Badges!C22</f>
        <v>Dear President…</v>
      </c>
      <c r="C39" s="290" t="str">
        <f>IF(Badges!D22="A","A"," ")</f>
        <v xml:space="preserve"> </v>
      </c>
      <c r="E39" s="289"/>
      <c r="F39" s="292" t="str">
        <f>Badges!C91</f>
        <v>Blow up a balloon without using</v>
      </c>
      <c r="G39" s="290" t="str">
        <f>IF(Badges!D95="A","A"," ")</f>
        <v xml:space="preserve"> </v>
      </c>
      <c r="I39" s="289"/>
      <c r="J39" s="292" t="str">
        <f>Badges!C171</f>
        <v>Play Kim's Game</v>
      </c>
      <c r="K39" s="290" t="str">
        <f>IF(Badges!D171="A","A"," ")</f>
        <v xml:space="preserve"> </v>
      </c>
      <c r="M39" s="289"/>
      <c r="N39" s="292" t="str">
        <f>Badges!C245</f>
        <v>Use a stamp-making kit from a</v>
      </c>
      <c r="O39" s="290" t="str">
        <f>IF(Badges!D245="A","A"," ")</f>
        <v xml:space="preserve"> </v>
      </c>
      <c r="Q39" s="289"/>
      <c r="R39" s="292" t="str">
        <f>Badges!C318</f>
        <v>Lunch at school</v>
      </c>
      <c r="S39" s="290" t="str">
        <f>IF(Badges!D318="A","A","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IF(Badges!D172="A","A"," ")</f>
        <v xml:space="preserve"> </v>
      </c>
      <c r="M40" s="289"/>
      <c r="N40" s="292" t="str">
        <f>Badges!C246</f>
        <v>Choose a special stamp</v>
      </c>
      <c r="O40" s="290" t="str">
        <f>IF(Badges!D246="A","A"," ")</f>
        <v xml:space="preserve"> </v>
      </c>
      <c r="Q40" s="289"/>
      <c r="R40" s="292" t="str">
        <f>Badges!C319</f>
        <v>Brownie meetings</v>
      </c>
      <c r="S40" s="290" t="str">
        <f>IF(Badges!D319="A","A"," ")</f>
        <v xml:space="preserve"> </v>
      </c>
    </row>
    <row r="41" spans="1:19">
      <c r="A41" s="289"/>
      <c r="B41" s="292" t="str">
        <f>Badges!C24</f>
        <v>Game on</v>
      </c>
      <c r="C41" s="290" t="str">
        <f>IF(Badges!D24="A","A","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IF(Badges!D25="A","A"," ")</f>
        <v xml:space="preserve"> </v>
      </c>
      <c r="E42" s="289"/>
      <c r="F42" s="292" t="str">
        <f>Badges!C100</f>
        <v>Read two stories starring families</v>
      </c>
      <c r="G42" s="290" t="str">
        <f>IF(Badges!D100="A","A"," ")</f>
        <v xml:space="preserve"> </v>
      </c>
      <c r="I42" s="289"/>
      <c r="J42" s="292" t="str">
        <f>Badges!C174</f>
        <v>Listen for 10 different sounds</v>
      </c>
      <c r="K42" s="290" t="str">
        <f>IF(Badges!D174="A","A"," ")</f>
        <v xml:space="preserve"> </v>
      </c>
      <c r="M42" s="289"/>
      <c r="N42" s="292" t="str">
        <f>Badges!C248</f>
        <v>Create a fill-in-the-blank clue</v>
      </c>
      <c r="O42" s="290" t="str">
        <f>IF(Badges!D248="A","A"," ")</f>
        <v xml:space="preserve"> </v>
      </c>
      <c r="Q42" s="289"/>
      <c r="R42" s="292" t="str">
        <f>Badges!C321</f>
        <v>Mind-map</v>
      </c>
      <c r="S42" s="290" t="str">
        <f>IF(Badges!D321="A","A"," ")</f>
        <v xml:space="preserve"> </v>
      </c>
    </row>
    <row r="43" spans="1:19" ht="12.75" customHeight="1">
      <c r="A43" s="289"/>
      <c r="B43" s="292" t="str">
        <f>Badges!C26</f>
        <v>Print on</v>
      </c>
      <c r="C43" s="290" t="str">
        <f>IF(Badges!D26="A","A"," ")</f>
        <v xml:space="preserve"> </v>
      </c>
      <c r="E43" s="289"/>
      <c r="F43" s="292" t="str">
        <f>Badges!C101</f>
        <v>Watch a family story</v>
      </c>
      <c r="G43" s="290" t="str">
        <f>IF(Badges!D101="A","A"," ")</f>
        <v xml:space="preserve"> </v>
      </c>
      <c r="I43" s="289"/>
      <c r="J43" s="292" t="str">
        <f>Badges!C175</f>
        <v>Listen to sound boxes</v>
      </c>
      <c r="K43" s="290" t="str">
        <f>IF(Badges!D175="A","A"," ")</f>
        <v xml:space="preserve"> </v>
      </c>
      <c r="M43" s="289"/>
      <c r="N43" s="292" t="str">
        <f>Badges!C249</f>
        <v>Create a scramble</v>
      </c>
      <c r="O43" s="290" t="str">
        <f>IF(Badges!D249="A","A"," ")</f>
        <v xml:space="preserve"> </v>
      </c>
      <c r="Q43" s="289"/>
      <c r="R43" s="292" t="str">
        <f>Badges!C322</f>
        <v>Sketch it out</v>
      </c>
      <c r="S43" s="290" t="str">
        <f>IF(Badges!D322="A","A"," ")</f>
        <v xml:space="preserve"> </v>
      </c>
    </row>
    <row r="44" spans="1:19">
      <c r="A44" s="466" t="str">
        <f>Badges!B29</f>
        <v>My Best Self</v>
      </c>
      <c r="B44" s="467"/>
      <c r="C44" s="467"/>
      <c r="E44" s="289"/>
      <c r="F44" s="292" t="str">
        <f>Badges!C102</f>
        <v>Share family stories with friends</v>
      </c>
      <c r="G44" s="290" t="str">
        <f>IF(Badges!D102="A","A"," ")</f>
        <v xml:space="preserve"> </v>
      </c>
      <c r="I44" s="289"/>
      <c r="J44" s="292" t="str">
        <f>Badges!C176</f>
        <v>Wear safety earplugs to understand</v>
      </c>
      <c r="K44" s="290" t="str">
        <f>IF(Badges!D176="A","A"," ")</f>
        <v xml:space="preserve"> </v>
      </c>
      <c r="M44" s="289"/>
      <c r="N44" s="292" t="str">
        <f>Badges!C250</f>
        <v>Create a number code clue</v>
      </c>
      <c r="O44" s="290" t="str">
        <f>IF(Badges!D250="A","A"," ")</f>
        <v xml:space="preserve"> </v>
      </c>
      <c r="Q44" s="289"/>
      <c r="R44" s="292" t="str">
        <f>Badges!C323</f>
        <v>Buddy up and brainstorm lots of</v>
      </c>
      <c r="S44" s="290" t="str">
        <f>IF(Badges!D323="A","A","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IF(Badges!D31="A","A"," ")</f>
        <v xml:space="preserve"> </v>
      </c>
      <c r="E46" s="289"/>
      <c r="F46" s="292" t="str">
        <f>Badges!C104</f>
        <v>Ask about a festival, holiday, or</v>
      </c>
      <c r="G46" s="290" t="str">
        <f>IF(Badges!D104="A","A"," ")</f>
        <v xml:space="preserve"> </v>
      </c>
      <c r="I46" s="289"/>
      <c r="J46" s="292" t="str">
        <f>Badges!C178</f>
        <v>Follow a friend using only your nose</v>
      </c>
      <c r="K46" s="290" t="str">
        <f>IF(Badges!D178="A","A"," ")</f>
        <v xml:space="preserve"> </v>
      </c>
      <c r="M46" s="289"/>
      <c r="N46" s="292" t="str">
        <f>Badges!C252</f>
        <v>Go on a letterbox search using a</v>
      </c>
      <c r="O46" s="290" t="str">
        <f>IF(Badges!D252="A","A"," ")</f>
        <v xml:space="preserve"> </v>
      </c>
      <c r="Q46" s="289"/>
      <c r="R46" s="292" t="str">
        <f>Badges!C325</f>
        <v>Draw it</v>
      </c>
      <c r="S46" s="290" t="str">
        <f>IF(Badges!D325="A","A"," ")</f>
        <v xml:space="preserve"> </v>
      </c>
    </row>
    <row r="47" spans="1:19">
      <c r="A47" s="289"/>
      <c r="B47" s="292" t="str">
        <f>Badges!C32</f>
        <v xml:space="preserve">Write on your elf self where you </v>
      </c>
      <c r="C47" s="290" t="str">
        <f>IF(Badges!D32="A","A"," ")</f>
        <v xml:space="preserve"> </v>
      </c>
      <c r="E47" s="289"/>
      <c r="F47" s="292" t="str">
        <f>Badges!C105</f>
        <v>Ask about a song, game, or</v>
      </c>
      <c r="G47" s="290" t="str">
        <f>IF(Badges!D105="A","A"," ")</f>
        <v xml:space="preserve"> </v>
      </c>
      <c r="I47" s="289"/>
      <c r="J47" s="292" t="str">
        <f>Badges!C179</f>
        <v>Play a smelly game with your</v>
      </c>
      <c r="K47" s="290" t="str">
        <f>IF(Badges!D179="A","A"," ")</f>
        <v xml:space="preserve"> </v>
      </c>
      <c r="M47" s="289"/>
      <c r="N47" s="292" t="str">
        <f>Badges!C253</f>
        <v>Go on an adventure in a new place</v>
      </c>
      <c r="O47" s="290" t="str">
        <f>IF(Badges!D253="A","A"," ")</f>
        <v xml:space="preserve"> </v>
      </c>
      <c r="Q47" s="289"/>
      <c r="R47" s="292" t="str">
        <f>Badges!C326</f>
        <v>Act it out</v>
      </c>
      <c r="S47" s="290" t="str">
        <f>IF(Badges!D326="A","A"," ")</f>
        <v xml:space="preserve"> </v>
      </c>
    </row>
    <row r="48" spans="1:19">
      <c r="A48" s="289"/>
      <c r="B48" s="292" t="str">
        <f>Badges!C33</f>
        <v>Share how you're unique</v>
      </c>
      <c r="C48" s="290" t="str">
        <f>IF(Badges!D33="A","A"," ")</f>
        <v xml:space="preserve"> </v>
      </c>
      <c r="E48" s="289"/>
      <c r="F48" s="292" t="str">
        <f>Badges!C106</f>
        <v>Ask about a family recipe</v>
      </c>
      <c r="G48" s="290" t="str">
        <f>IF(Badges!D106="A","A"," ")</f>
        <v xml:space="preserve"> </v>
      </c>
      <c r="I48" s="289"/>
      <c r="J48" s="292" t="str">
        <f>Badges!C180</f>
        <v>Try sniffing out three different foods</v>
      </c>
      <c r="K48" s="290" t="str">
        <f>IF(Badges!D180="A","A"," ")</f>
        <v xml:space="preserve"> </v>
      </c>
      <c r="M48" s="289"/>
      <c r="N48" s="292" t="str">
        <f>Badges!C254</f>
        <v xml:space="preserve">Go on a letterbox search that </v>
      </c>
      <c r="O48" s="290" t="str">
        <f>IF(Badges!D254="A","A"," ")</f>
        <v xml:space="preserve"> </v>
      </c>
      <c r="Q48" s="289"/>
      <c r="R48" s="292" t="str">
        <f>Badges!C327</f>
        <v>Build it</v>
      </c>
      <c r="S48" s="290" t="str">
        <f>IF(Badges!D327="A","A","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IF(Badges!D35="A","A"," ")</f>
        <v xml:space="preserve"> </v>
      </c>
      <c r="E50" s="289"/>
      <c r="F50" s="292" t="str">
        <f>Badges!C108</f>
        <v>Use the story tree</v>
      </c>
      <c r="G50" s="290" t="str">
        <f>IF(Badges!D108="A","A"," ")</f>
        <v xml:space="preserve"> </v>
      </c>
      <c r="I50" s="289"/>
      <c r="J50" s="292" t="str">
        <f>Badges!C182</f>
        <v>Do a taste test with salty, sweet</v>
      </c>
      <c r="K50" s="290" t="str">
        <f>IF(Badges!D182="A","A"," ")</f>
        <v xml:space="preserve"> </v>
      </c>
      <c r="M50" s="289"/>
      <c r="N50" s="292" t="str">
        <f>Badges!C256</f>
        <v>Hide a letterbox in your yard</v>
      </c>
      <c r="O50" s="290" t="str">
        <f>IF(Badges!D256="A","A"," ")</f>
        <v xml:space="preserve"> </v>
      </c>
      <c r="Q50" s="289">
        <v>1</v>
      </c>
      <c r="R50" s="292" t="str">
        <f>Badges!C331</f>
        <v>Make friendly introductions</v>
      </c>
      <c r="S50" s="304"/>
    </row>
    <row r="51" spans="1:19">
      <c r="A51" s="289"/>
      <c r="B51" s="292" t="str">
        <f>Badges!C36</f>
        <v>Try three different kinds of exercise</v>
      </c>
      <c r="C51" s="290" t="str">
        <f>IF(Badges!D36="A","A"," ")</f>
        <v xml:space="preserve"> </v>
      </c>
      <c r="E51" s="289"/>
      <c r="F51" s="292" t="str">
        <f>Badges!C109</f>
        <v>Draw or paint your tree</v>
      </c>
      <c r="G51" s="290" t="str">
        <f>IF(Badges!D109="A","A"," ")</f>
        <v xml:space="preserve"> </v>
      </c>
      <c r="I51" s="289"/>
      <c r="J51" s="292" t="str">
        <f>Badges!C183</f>
        <v>Look at the taste buds on a friend's</v>
      </c>
      <c r="K51" s="290" t="str">
        <f>IF(Badges!D183="A","A"," ")</f>
        <v xml:space="preserve"> </v>
      </c>
      <c r="M51" s="289"/>
      <c r="N51" s="292" t="str">
        <f>Badges!C257</f>
        <v>Hide a letterbox along a nearby</v>
      </c>
      <c r="O51" s="290" t="str">
        <f>IF(Badges!D257="A","A"," ")</f>
        <v xml:space="preserve"> </v>
      </c>
      <c r="Q51" s="289"/>
      <c r="R51" s="292" t="str">
        <f>Badges!C332</f>
        <v>Introduce yourself</v>
      </c>
      <c r="S51" s="290" t="str">
        <f>IF(Badges!D332="A","A"," ")</f>
        <v xml:space="preserve"> </v>
      </c>
    </row>
    <row r="52" spans="1:19">
      <c r="A52" s="289"/>
      <c r="B52" s="292" t="str">
        <f>Badges!C37</f>
        <v>Take a thirsty challenge</v>
      </c>
      <c r="C52" s="290" t="str">
        <f>IF(Badges!D37="A","A"," ")</f>
        <v xml:space="preserve"> </v>
      </c>
      <c r="E52" s="289"/>
      <c r="F52" s="292" t="str">
        <f>Badges!C110</f>
        <v xml:space="preserve">Use software on a computer, or </v>
      </c>
      <c r="G52" s="290" t="str">
        <f>IF(Badges!D110="A","A"," ")</f>
        <v xml:space="preserve"> </v>
      </c>
      <c r="I52" s="289"/>
      <c r="J52" s="292" t="str">
        <f>Badges!C184</f>
        <v>Explore how sight influences taste</v>
      </c>
      <c r="K52" s="290" t="str">
        <f>IF(Badges!D184="A","A"," ")</f>
        <v xml:space="preserve"> </v>
      </c>
      <c r="M52" s="289"/>
      <c r="N52" s="292" t="str">
        <f>Badges!C258</f>
        <v>Hide a letterbox using compass</v>
      </c>
      <c r="O52" s="290" t="str">
        <f>IF(Badges!D258="A","A"," ")</f>
        <v xml:space="preserve"> </v>
      </c>
      <c r="Q52" s="289"/>
      <c r="R52" s="292" t="str">
        <f>Badges!C333</f>
        <v>Introduce a friend to someone else</v>
      </c>
      <c r="S52" s="290" t="str">
        <f>IF(Badges!D333="A","A","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IF(Badges!D334="A","A"," ")</f>
        <v xml:space="preserve"> </v>
      </c>
    </row>
    <row r="54" spans="1:19">
      <c r="A54" s="289"/>
      <c r="B54" s="292" t="str">
        <f>Badges!C39</f>
        <v>Talk about three common reasons</v>
      </c>
      <c r="C54" s="290" t="str">
        <f>IF(Badges!D39="A","A"," ")</f>
        <v xml:space="preserve"> </v>
      </c>
      <c r="E54" s="289"/>
      <c r="F54" s="292" t="str">
        <f>Badges!C112</f>
        <v>Ask about an old photo</v>
      </c>
      <c r="G54" s="290" t="str">
        <f>IF(Badges!D112="A","A"," ")</f>
        <v xml:space="preserve"> </v>
      </c>
      <c r="I54" s="289"/>
      <c r="J54" s="292" t="str">
        <f>Badges!C186</f>
        <v>Find things that have different</v>
      </c>
      <c r="K54" s="290" t="str">
        <f>IF(Badges!D186="A","A","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IF(Badges!D40="A","A"," ")</f>
        <v xml:space="preserve"> </v>
      </c>
      <c r="E55" s="289"/>
      <c r="F55" s="292" t="str">
        <f>Badges!C113</f>
        <v>Talk about an object that has been</v>
      </c>
      <c r="G55" s="290" t="str">
        <f>IF(Badges!D113="A","A"," ")</f>
        <v xml:space="preserve"> </v>
      </c>
      <c r="I55" s="289"/>
      <c r="J55" s="292" t="str">
        <f>Badges!C187</f>
        <v>Try an arm or leg touch test</v>
      </c>
      <c r="K55" s="290" t="str">
        <f>IF(Badges!D187="A","A"," ")</f>
        <v xml:space="preserve"> </v>
      </c>
      <c r="M55" s="289"/>
      <c r="N55" s="292" t="str">
        <f>Badges!C263</f>
        <v>Play bingo at a pet store</v>
      </c>
      <c r="O55" s="290" t="str">
        <f>IF(Badges!D263="A","A"," ")</f>
        <v xml:space="preserve"> </v>
      </c>
      <c r="Q55" s="289"/>
      <c r="R55" s="292" t="str">
        <f>Badges!C336</f>
        <v>Write a name poem</v>
      </c>
      <c r="S55" s="290" t="str">
        <f>IF(Badges!D336="A","A"," ")</f>
        <v xml:space="preserve"> </v>
      </c>
    </row>
    <row r="56" spans="1:19">
      <c r="A56" s="289"/>
      <c r="B56" s="292" t="str">
        <f>Badges!C41</f>
        <v>Find out about bandages</v>
      </c>
      <c r="C56" s="290" t="str">
        <f>IF(Badges!D41="A","A"," ")</f>
        <v xml:space="preserve"> </v>
      </c>
      <c r="E56" s="289"/>
      <c r="F56" s="292" t="str">
        <f>Badges!C114</f>
        <v>Ask about an object that belongs</v>
      </c>
      <c r="G56" s="290" t="str">
        <f>IF(Badges!D114="A","A"," ")</f>
        <v xml:space="preserve"> </v>
      </c>
      <c r="I56" s="289"/>
      <c r="J56" s="292" t="str">
        <f>Badges!C188</f>
        <v>Try Braille</v>
      </c>
      <c r="K56" s="290" t="str">
        <f>IF(Badges!D188="A","A"," ")</f>
        <v xml:space="preserve"> </v>
      </c>
      <c r="M56" s="289"/>
      <c r="N56" s="292" t="str">
        <f>Badges!C264</f>
        <v>Play bingo at a veterinarian's office</v>
      </c>
      <c r="O56" s="290" t="str">
        <f>IF(Badges!D264="A","A"," ")</f>
        <v xml:space="preserve"> </v>
      </c>
      <c r="Q56" s="289"/>
      <c r="R56" s="292" t="str">
        <f>Badges!C337</f>
        <v>Give something special to a friend</v>
      </c>
      <c r="S56" s="290" t="str">
        <f>IF(Badges!D337="A","A","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IF(Badges!D265="A","A"," ")</f>
        <v xml:space="preserve"> </v>
      </c>
      <c r="Q57" s="289"/>
      <c r="R57" s="292" t="str">
        <f>Badges!C338</f>
        <v>Be a friend to someone you don't</v>
      </c>
      <c r="S57" s="290" t="str">
        <f>IF(Badges!D338="A","A"," ")</f>
        <v xml:space="preserve"> </v>
      </c>
    </row>
    <row r="58" spans="1:19">
      <c r="A58" s="289"/>
      <c r="B58" s="292" t="str">
        <f>Badges!C43</f>
        <v>Create a "happy box" with five</v>
      </c>
      <c r="C58" s="290" t="str">
        <f>IF(Badges!D43="A","A"," ")</f>
        <v xml:space="preserve"> </v>
      </c>
      <c r="E58" s="289"/>
      <c r="F58" s="292" t="str">
        <f>Badges!C116</f>
        <v>Have a "family tree" potluck party</v>
      </c>
      <c r="G58" s="290" t="str">
        <f>IF(Badges!D116="A","A","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IF(Badges!D44="A","A"," ")</f>
        <v xml:space="preserve"> </v>
      </c>
      <c r="E59" s="289"/>
      <c r="F59" s="292" t="str">
        <f>Badges!C117</f>
        <v>Make a family crest</v>
      </c>
      <c r="G59" s="290" t="str">
        <f>IF(Badges!D117="A","A"," ")</f>
        <v xml:space="preserve"> </v>
      </c>
      <c r="I59" s="289"/>
      <c r="J59" s="292" t="str">
        <f>Badges!C193</f>
        <v>Find a trail</v>
      </c>
      <c r="K59" s="290" t="str">
        <f>IF(Badges!D193="A","A"," ")</f>
        <v xml:space="preserve"> </v>
      </c>
      <c r="M59" s="289"/>
      <c r="N59" s="292" t="str">
        <f>Badges!C267</f>
        <v>Be the cage or tank cleaner</v>
      </c>
      <c r="O59" s="290" t="str">
        <f>IF(Badges!D267="A","A"," ")</f>
        <v xml:space="preserve"> </v>
      </c>
      <c r="Q59" s="289"/>
      <c r="R59" s="292" t="str">
        <f>Badges!C340</f>
        <v>Do a friend's favorite thing</v>
      </c>
      <c r="S59" s="290" t="str">
        <f>IF(Badges!D340="A","A"," ")</f>
        <v xml:space="preserve"> </v>
      </c>
    </row>
    <row r="60" spans="1:19">
      <c r="A60" s="289"/>
      <c r="B60" s="292" t="str">
        <f>Badges!C45</f>
        <v xml:space="preserve">Moving helps our bodies feel </v>
      </c>
      <c r="C60" s="290" t="str">
        <f>IF(Badges!D45="A","A"," ")</f>
        <v xml:space="preserve"> </v>
      </c>
      <c r="E60" s="289"/>
      <c r="F60" s="292" t="str">
        <f>Badges!C118</f>
        <v>Become pen pals with another</v>
      </c>
      <c r="G60" s="290" t="str">
        <f>IF(Badges!D118="A","A"," ")</f>
        <v xml:space="preserve"> </v>
      </c>
      <c r="I60" s="289"/>
      <c r="J60" s="292" t="str">
        <f>Badges!C194</f>
        <v>Ask an expert</v>
      </c>
      <c r="K60" s="290" t="str">
        <f>IF(Badges!D194="A","A"," ")</f>
        <v xml:space="preserve"> </v>
      </c>
      <c r="M60" s="289"/>
      <c r="N60" s="292" t="str">
        <f>Badges!C268</f>
        <v>Learn how to muck out a stall</v>
      </c>
      <c r="O60" s="290" t="str">
        <f>IF(Badges!D268="A","A"," ")</f>
        <v xml:space="preserve"> </v>
      </c>
      <c r="Q60" s="289"/>
      <c r="R60" s="292" t="str">
        <f>Badges!C341</f>
        <v>Share a favorite activity with a friend</v>
      </c>
      <c r="S60" s="290" t="str">
        <f>IF(Badges!D341="A","A","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IF(Badges!D195="A","A"," ")</f>
        <v xml:space="preserve"> </v>
      </c>
      <c r="M61" s="289"/>
      <c r="N61" s="292" t="str">
        <f>Badges!C269</f>
        <v>Make a cozy sleeping space for a</v>
      </c>
      <c r="O61" s="290" t="str">
        <f>IF(Badges!D269="A","A"," ")</f>
        <v xml:space="preserve"> </v>
      </c>
      <c r="Q61" s="289"/>
      <c r="R61" s="292" t="str">
        <f>Badges!C342</f>
        <v>Try a game or activity that's new to</v>
      </c>
      <c r="S61" s="290" t="str">
        <f>IF(Badges!D342="A","A"," ")</f>
        <v xml:space="preserve"> </v>
      </c>
    </row>
    <row r="62" spans="1:19" ht="12.75" customHeight="1">
      <c r="A62" s="289"/>
      <c r="B62" s="292" t="str">
        <f>Badges!C47</f>
        <v>Visit a doctor, dentist, or</v>
      </c>
      <c r="C62" s="290" t="str">
        <f>IF(Badges!D47="A","A","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IF(Badges!D48="A","A"," ")</f>
        <v xml:space="preserve"> </v>
      </c>
      <c r="E63" s="289"/>
      <c r="F63" s="292" t="str">
        <f>Badges!C124</f>
        <v>Visit an art gallery or museum</v>
      </c>
      <c r="G63" s="290" t="str">
        <f>IF(Badges!D124="A","A"," ")</f>
        <v xml:space="preserve"> </v>
      </c>
      <c r="I63" s="289"/>
      <c r="J63" s="292" t="str">
        <f>Badges!C197</f>
        <v>Learn to follow trail signs</v>
      </c>
      <c r="K63" s="290" t="str">
        <f>IF(Badges!D197="A","A"," ")</f>
        <v xml:space="preserve"> </v>
      </c>
      <c r="M63" s="289"/>
      <c r="N63" s="292" t="str">
        <f>Badges!C271</f>
        <v>Ask a veterinarian about health</v>
      </c>
      <c r="O63" s="290" t="str">
        <f>IF(Badges!D271="A","A"," ")</f>
        <v xml:space="preserve"> </v>
      </c>
      <c r="Q63" s="289"/>
      <c r="R63" s="292" t="str">
        <f>Badges!C344</f>
        <v>Practice being a good listener</v>
      </c>
      <c r="S63" s="290" t="str">
        <f>IF(Badges!D344="A","A"," ")</f>
        <v xml:space="preserve"> </v>
      </c>
    </row>
    <row r="64" spans="1:19">
      <c r="A64" s="289"/>
      <c r="B64" s="292" t="str">
        <f>Badges!C49</f>
        <v>Meet someone who works in an</v>
      </c>
      <c r="C64" s="290" t="str">
        <f>IF(Badges!D49="A","A"," ")</f>
        <v xml:space="preserve"> </v>
      </c>
      <c r="E64" s="289"/>
      <c r="F64" s="292" t="str">
        <f>Badges!C125</f>
        <v>Look for clay in your life</v>
      </c>
      <c r="G64" s="290" t="str">
        <f>IF(Badges!D125="A","A"," ")</f>
        <v xml:space="preserve"> </v>
      </c>
      <c r="I64" s="289"/>
      <c r="J64" s="292" t="str">
        <f>Badges!C198</f>
        <v>Practice observation on a</v>
      </c>
      <c r="K64" s="290" t="str">
        <f>IF(Badges!D198="A","A"," ")</f>
        <v xml:space="preserve"> </v>
      </c>
      <c r="M64" s="289"/>
      <c r="N64" s="292" t="str">
        <f>Badges!C272</f>
        <v>Help a dog get exercise for one</v>
      </c>
      <c r="O64" s="290" t="str">
        <f>IF(Badges!D272="A","A"," ")</f>
        <v xml:space="preserve"> </v>
      </c>
      <c r="Q64" s="289"/>
      <c r="R64" s="292" t="str">
        <f>Badges!C345</f>
        <v>Remember what you agree about</v>
      </c>
      <c r="S64" s="290" t="str">
        <f>IF(Badges!D345="A","A"," ")</f>
        <v xml:space="preserve"> </v>
      </c>
    </row>
    <row r="65" spans="1:19">
      <c r="A65" s="466" t="str">
        <f>Badges!B52</f>
        <v>Dancer</v>
      </c>
      <c r="B65" s="467"/>
      <c r="C65" s="467"/>
      <c r="E65" s="289"/>
      <c r="F65" s="292" t="str">
        <f>Badges!C126</f>
        <v>Look in books, magazines, or</v>
      </c>
      <c r="G65" s="290" t="str">
        <f>IF(Badges!D126="A","A"," ")</f>
        <v xml:space="preserve"> </v>
      </c>
      <c r="I65" s="289"/>
      <c r="J65" s="292" t="str">
        <f>Badges!C199</f>
        <v>Know the trail</v>
      </c>
      <c r="K65" s="290" t="str">
        <f>IF(Badges!D199="A","A"," ")</f>
        <v xml:space="preserve"> </v>
      </c>
      <c r="M65" s="289"/>
      <c r="N65" s="292" t="str">
        <f>Badges!C273</f>
        <v>Find out how to keep different</v>
      </c>
      <c r="O65" s="290" t="str">
        <f>IF(Badges!D273="A","A"," ")</f>
        <v xml:space="preserve"> </v>
      </c>
      <c r="Q65" s="289"/>
      <c r="R65" s="292" t="str">
        <f>Badges!C346</f>
        <v>Find kind words</v>
      </c>
      <c r="S65" s="290" t="str">
        <f>IF(Badges!D346="A","A","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IF(Badges!D54="A","A"," ")</f>
        <v xml:space="preserve"> </v>
      </c>
      <c r="E67" s="289"/>
      <c r="F67" s="292" t="str">
        <f>Badges!C128</f>
        <v>Visit a potter's studio</v>
      </c>
      <c r="G67" s="290" t="str">
        <f>IF(Badges!D128="A","A"," ")</f>
        <v xml:space="preserve"> </v>
      </c>
      <c r="I67" s="289"/>
      <c r="J67" s="292" t="str">
        <f>Badges!C201</f>
        <v>Visit an outdoor store</v>
      </c>
      <c r="K67" s="290" t="str">
        <f>IF(Badges!D201="A","A"," ")</f>
        <v xml:space="preserve"> </v>
      </c>
      <c r="M67" s="289"/>
      <c r="N67" s="292" t="str">
        <f>Badges!C275</f>
        <v>Make up a game to play with a pet</v>
      </c>
      <c r="O67" s="290" t="str">
        <f>IF(Badges!D275="A","A"," ")</f>
        <v xml:space="preserve"> </v>
      </c>
      <c r="Q67" s="289"/>
      <c r="R67" s="292" t="str">
        <f>Badges!C348</f>
        <v>Invite another Brownie group to an</v>
      </c>
      <c r="S67" s="290" t="str">
        <f>IF(Badges!D348="A","A"," ")</f>
        <v xml:space="preserve"> </v>
      </c>
    </row>
    <row r="68" spans="1:19">
      <c r="A68" s="289"/>
      <c r="B68" s="292" t="str">
        <f>Badges!C55</f>
        <v>Make your warm-up animal themed</v>
      </c>
      <c r="C68" s="290" t="str">
        <f>IF(Badges!D55="A","A"," ")</f>
        <v xml:space="preserve"> </v>
      </c>
      <c r="E68" s="289"/>
      <c r="F68" s="292" t="str">
        <f>Badges!C129</f>
        <v>Invite a craft teacher to your</v>
      </c>
      <c r="G68" s="290" t="str">
        <f>IF(Badges!D129="A","A"," ")</f>
        <v xml:space="preserve"> </v>
      </c>
      <c r="I68" s="289"/>
      <c r="J68" s="292" t="str">
        <f>Badges!C202</f>
        <v>Ask an older Girl Scout</v>
      </c>
      <c r="K68" s="290" t="str">
        <f>IF(Badges!D202="A","A"," ")</f>
        <v xml:space="preserve"> </v>
      </c>
      <c r="M68" s="289"/>
      <c r="N68" s="292" t="str">
        <f>Badges!C276</f>
        <v>Make a simple pet toy</v>
      </c>
      <c r="O68" s="290" t="str">
        <f>IF(Badges!D276="A","A"," ")</f>
        <v xml:space="preserve"> </v>
      </c>
      <c r="Q68" s="289"/>
      <c r="R68" s="292" t="str">
        <f>Badges!C349</f>
        <v>Sit at a different table or area at</v>
      </c>
      <c r="S68" s="290" t="str">
        <f>IF(Badges!D349="A","A"," ")</f>
        <v xml:space="preserve"> </v>
      </c>
    </row>
    <row r="69" spans="1:19">
      <c r="A69" s="289"/>
      <c r="B69" s="292" t="str">
        <f>Badges!C56</f>
        <v>Use the music</v>
      </c>
      <c r="C69" s="290" t="str">
        <f>IF(Badges!D56="A","A"," ")</f>
        <v xml:space="preserve"> </v>
      </c>
      <c r="E69" s="289"/>
      <c r="F69" s="292" t="str">
        <f>Badges!C130</f>
        <v xml:space="preserve">Go to a pottery class at a </v>
      </c>
      <c r="G69" s="290" t="str">
        <f>IF(Badges!D130="A","A"," ")</f>
        <v xml:space="preserve"> </v>
      </c>
      <c r="I69" s="289"/>
      <c r="J69" s="292" t="str">
        <f>Badges!C203</f>
        <v>Invite an experienced hiker to your</v>
      </c>
      <c r="K69" s="290" t="str">
        <f>IF(Badges!D203="A","A"," ")</f>
        <v xml:space="preserve"> </v>
      </c>
      <c r="M69" s="289"/>
      <c r="N69" s="292" t="str">
        <f>Badges!C277</f>
        <v>Learn about how three different</v>
      </c>
      <c r="O69" s="290" t="str">
        <f>IF(Badges!D277="A","A"," ")</f>
        <v xml:space="preserve"> </v>
      </c>
      <c r="Q69" s="289"/>
      <c r="R69" s="292" t="str">
        <f>Badges!C350</f>
        <v>Go to a dance or art class, sports</v>
      </c>
      <c r="S69" s="290" t="str">
        <f>IF(Badges!D350="A","A"," ")</f>
        <v xml:space="preserve"> </v>
      </c>
    </row>
    <row r="70" spans="1:19" ht="23.25">
      <c r="A70" s="471" t="str">
        <f ca="1">MID(CELL("filename",A8),FIND(IF(ISERROR(FIND("]",CELL("filename",A8))),"$","]"),CELL("filename",A8))+1,256)</f>
        <v>Brownie 1</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IF('Age-Level'!D6="A","A","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IF('Age-Level'!D7="A","A"," ")</f>
        <v xml:space="preserve"> </v>
      </c>
    </row>
    <row r="73" spans="1:19">
      <c r="A73" s="485" t="str">
        <f>Summary!A23</f>
        <v>Painting</v>
      </c>
      <c r="B73" s="486"/>
      <c r="C73" s="342" t="str">
        <f>IF(Badges!D376="C","C",IF(Badges!D376="P","P",""))</f>
        <v/>
      </c>
      <c r="E73" s="289"/>
      <c r="F73" s="292" t="str">
        <f>Badges!C387</f>
        <v>Play popcorn</v>
      </c>
      <c r="G73" s="290" t="str">
        <f>IF(Badges!D387="A","A"," ")</f>
        <v xml:space="preserve"> </v>
      </c>
      <c r="I73" s="289"/>
      <c r="J73" s="292" t="str">
        <f>Badges!C460</f>
        <v>Get tips from a medical professional</v>
      </c>
      <c r="K73" s="290" t="str">
        <f>IF(Badges!D460="A","A"," ")</f>
        <v xml:space="preserve"> </v>
      </c>
      <c r="M73" s="289"/>
      <c r="N73" s="292" t="str">
        <f>Badges!C534</f>
        <v>Go to the movies with a friend</v>
      </c>
      <c r="O73" s="290" t="str">
        <f>IF(Badges!D534="A","A"," ")</f>
        <v xml:space="preserve"> </v>
      </c>
      <c r="Q73" s="479" t="str">
        <f>'Age-Level'!C8</f>
        <v>Cookie Pin (Year 1)</v>
      </c>
      <c r="R73" s="479"/>
      <c r="S73" s="297" t="str">
        <f>IF('Age-Level'!D8="A","A"," ")</f>
        <v xml:space="preserve"> </v>
      </c>
    </row>
    <row r="74" spans="1:19">
      <c r="A74" s="475" t="str">
        <f>Summary!A24</f>
        <v>Fair Play</v>
      </c>
      <c r="B74" s="476"/>
      <c r="C74" s="291" t="str">
        <f>IF(Badges!D399="C","C",IF(Badges!D399="P","P",""))</f>
        <v/>
      </c>
      <c r="E74" s="289"/>
      <c r="F74" s="292" t="str">
        <f>Badges!C388</f>
        <v>Untangle yourself from a human</v>
      </c>
      <c r="G74" s="290" t="str">
        <f>IF(Badges!D388="A","A"," ")</f>
        <v xml:space="preserve"> </v>
      </c>
      <c r="I74" s="289"/>
      <c r="J74" s="292" t="str">
        <f>Badges!C461</f>
        <v>Learn with the Red Cross</v>
      </c>
      <c r="K74" s="290" t="str">
        <f>IF(Badges!D461="A","A"," ")</f>
        <v xml:space="preserve"> </v>
      </c>
      <c r="M74" s="289"/>
      <c r="N74" s="292" t="str">
        <f>Badges!C535</f>
        <v>Get outdoors</v>
      </c>
      <c r="O74" s="290" t="str">
        <f>IF(Badges!D535="A","A"," ")</f>
        <v xml:space="preserve"> </v>
      </c>
      <c r="Q74" s="479" t="str">
        <f>'Age-Level'!C9</f>
        <v>Cookie Rally (Year 2)</v>
      </c>
      <c r="R74" s="479"/>
      <c r="S74" s="297" t="str">
        <f>IF('Age-Level'!D9="A","A"," ")</f>
        <v xml:space="preserve"> </v>
      </c>
    </row>
    <row r="75" spans="1:19">
      <c r="A75" s="475" t="str">
        <f>Summary!A25</f>
        <v>Celebrating Community</v>
      </c>
      <c r="B75" s="476"/>
      <c r="C75" s="291" t="str">
        <f>IF(Badges!D422="C","C",IF(Badges!D422="P","P",""))</f>
        <v/>
      </c>
      <c r="E75" s="289"/>
      <c r="F75" s="292" t="str">
        <f>Badges!C389</f>
        <v>Try a game of Octopus Tag</v>
      </c>
      <c r="G75" s="290" t="str">
        <f>IF(Badges!D389="A","A"," ")</f>
        <v xml:space="preserve"> </v>
      </c>
      <c r="I75" s="289"/>
      <c r="J75" s="292" t="str">
        <f>Badges!C462</f>
        <v>Talk to an EMT</v>
      </c>
      <c r="K75" s="290" t="str">
        <f>IF(Badges!D462="A","A"," ")</f>
        <v xml:space="preserve"> </v>
      </c>
      <c r="M75" s="289"/>
      <c r="N75" s="292" t="str">
        <f>Badges!C536</f>
        <v>Have fun with friends</v>
      </c>
      <c r="O75" s="290" t="str">
        <f>IF(Badges!D536="A","A"," ")</f>
        <v xml:space="preserve"> </v>
      </c>
      <c r="Q75" s="479" t="str">
        <f>'Age-Level'!C10</f>
        <v>Cookie Sales (Year 2)</v>
      </c>
      <c r="R75" s="479"/>
      <c r="S75" s="297" t="str">
        <f>IF('Age-Level'!D10="A","A"," ")</f>
        <v xml:space="preserve"> </v>
      </c>
    </row>
    <row r="76" spans="1:19">
      <c r="A76" s="475" t="str">
        <f>Summary!A26</f>
        <v>Snacks</v>
      </c>
      <c r="B76" s="476"/>
      <c r="C76" s="291" t="str">
        <f>IF(Badges!D445="C","C",IF(Badges!D445="P","P",""))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IF('Age-Level'!D11="A","A"," ")</f>
        <v xml:space="preserve"> </v>
      </c>
    </row>
    <row r="77" spans="1:19">
      <c r="A77" s="475" t="str">
        <f>Summary!A27</f>
        <v>Brownie First Aid</v>
      </c>
      <c r="B77" s="476"/>
      <c r="C77" s="291" t="str">
        <f>IF(Badges!D468="C","C",IF(Badges!D468="P","P",""))</f>
        <v/>
      </c>
      <c r="E77" s="289"/>
      <c r="F77" s="292" t="str">
        <f>Badges!C391</f>
        <v>See a sport live or on television</v>
      </c>
      <c r="G77" s="290" t="str">
        <f>IF(Badges!D391="A","A"," ")</f>
        <v xml:space="preserve"> </v>
      </c>
      <c r="I77" s="289"/>
      <c r="J77" s="292" t="str">
        <f>Badges!C464</f>
        <v>Take a hike</v>
      </c>
      <c r="K77" s="290" t="str">
        <f>IF(Badges!D464="A","A"," ")</f>
        <v xml:space="preserve"> </v>
      </c>
      <c r="M77" s="289">
        <v>1</v>
      </c>
      <c r="N77" s="292" t="str">
        <f>Badges!C540</f>
        <v>Learn what every person needs</v>
      </c>
      <c r="O77" s="304"/>
      <c r="Q77" s="479" t="str">
        <f>Summary!A66</f>
        <v>Fall Sales (Year 1)</v>
      </c>
      <c r="R77" s="479"/>
      <c r="S77" s="291" t="str">
        <f>IF('Age-Level'!D13="A","A","")</f>
        <v/>
      </c>
    </row>
    <row r="78" spans="1:19">
      <c r="A78" s="475" t="str">
        <f>Summary!A28</f>
        <v>Brownie Girl Scout Way</v>
      </c>
      <c r="B78" s="476"/>
      <c r="C78" s="291" t="str">
        <f>IF(Badges!D491="C","C",IF(Badges!D491="P","P",""))</f>
        <v/>
      </c>
      <c r="E78" s="289"/>
      <c r="F78" s="292" t="str">
        <f>Badges!C392</f>
        <v>Make more points</v>
      </c>
      <c r="G78" s="290" t="str">
        <f>IF(Badges!D392="A","A"," ")</f>
        <v xml:space="preserve"> </v>
      </c>
      <c r="I78" s="289"/>
      <c r="J78" s="292" t="str">
        <f>Badges!C465</f>
        <v>Read all about it</v>
      </c>
      <c r="K78" s="290" t="str">
        <f>IF(Badges!D465="A","A"," ")</f>
        <v xml:space="preserve"> </v>
      </c>
      <c r="M78" s="289"/>
      <c r="N78" s="292" t="str">
        <f>Badges!C541</f>
        <v>Create a list</v>
      </c>
      <c r="O78" s="290" t="str">
        <f>IF(Badges!D541="A","A"," ")</f>
        <v xml:space="preserve"> </v>
      </c>
      <c r="Q78" s="479" t="str">
        <f>Summary!A67</f>
        <v>Fall Sales (Year 2)</v>
      </c>
      <c r="R78" s="479"/>
      <c r="S78" s="291" t="str">
        <f>IF('Age-Level'!D14="A","A","")</f>
        <v/>
      </c>
    </row>
    <row r="79" spans="1:19">
      <c r="A79" s="477" t="str">
        <f>Summary!A29</f>
        <v>Bugs</v>
      </c>
      <c r="B79" s="478"/>
      <c r="C79" s="341" t="str">
        <f>IF(Badges!D514="C","C",IF(Badges!D514="P","P",""))</f>
        <v/>
      </c>
      <c r="E79" s="289"/>
      <c r="F79" s="292" t="str">
        <f>Badges!C393</f>
        <v>Keep score for a sport you play</v>
      </c>
      <c r="G79" s="290" t="str">
        <f>IF(Badges!D393="A","A"," ")</f>
        <v xml:space="preserve"> </v>
      </c>
      <c r="I79" s="289"/>
      <c r="J79" s="292" t="str">
        <f>Badges!C466</f>
        <v>Talk to an outdoor expert</v>
      </c>
      <c r="K79" s="290" t="str">
        <f>IF(Badges!D466="A","A"," ")</f>
        <v xml:space="preserve"> </v>
      </c>
      <c r="M79" s="289"/>
      <c r="N79" s="292" t="str">
        <f>Badges!C542</f>
        <v>Create posters</v>
      </c>
      <c r="O79" s="290" t="str">
        <f>IF(Badges!D542="A","A"," ")</f>
        <v xml:space="preserve"> </v>
      </c>
      <c r="Q79" s="479" t="str">
        <f>Summary!A68</f>
        <v>Thinking Day (Year 1)</v>
      </c>
      <c r="R79" s="479"/>
      <c r="S79" s="291" t="str">
        <f>IF('Age-Level'!D16="A","A","")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IF(Badges!D543="A","A"," ")</f>
        <v xml:space="preserve"> </v>
      </c>
      <c r="Q80" s="479" t="str">
        <f>Summary!A69</f>
        <v>Thinking Day (Year 2)</v>
      </c>
      <c r="R80" s="479"/>
      <c r="S80" s="291" t="str">
        <f>IF('Age-Level'!D17="A","A","")</f>
        <v/>
      </c>
    </row>
    <row r="81" spans="1:22">
      <c r="A81" s="485" t="str">
        <f>Summary!A31</f>
        <v>Money Manager</v>
      </c>
      <c r="B81" s="486"/>
      <c r="C81" s="342" t="str">
        <f>IF(Badges!D538="C","C",IF(Badges!D538="P","P",""))</f>
        <v/>
      </c>
      <c r="E81" s="289"/>
      <c r="F81" s="292" t="str">
        <f>Badges!C395</f>
        <v xml:space="preserve">Make a team relay that </v>
      </c>
      <c r="G81" s="290" t="str">
        <f>IF(Badges!D395="A","A","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IF('Age-Level'!D19="A","A","")</f>
        <v/>
      </c>
    </row>
    <row r="82" spans="1:22">
      <c r="A82" s="475" t="str">
        <f>Summary!A32</f>
        <v>Philanthropist</v>
      </c>
      <c r="B82" s="476"/>
      <c r="C82" s="291" t="str">
        <f>IF(Badges!D561="C","C",IF(Badges!D561="P","P",""))</f>
        <v/>
      </c>
      <c r="E82" s="289"/>
      <c r="F82" s="292" t="str">
        <f>Badges!C396</f>
        <v>Make a theme day</v>
      </c>
      <c r="G82" s="290" t="str">
        <f>IF(Badges!D396="A","A"," ")</f>
        <v xml:space="preserve"> </v>
      </c>
      <c r="I82" s="289"/>
      <c r="J82" s="292" t="str">
        <f>Badges!C471</f>
        <v>Learn three new Girl Scout songs</v>
      </c>
      <c r="K82" s="290" t="str">
        <f>IF(Badges!D471="A","A"," ")</f>
        <v xml:space="preserve"> </v>
      </c>
      <c r="M82" s="289"/>
      <c r="N82" s="292" t="str">
        <f>Badges!C545</f>
        <v>Do you own research</v>
      </c>
      <c r="O82" s="290" t="str">
        <f>IF(Badges!D545="A","A"," ")</f>
        <v xml:space="preserve"> </v>
      </c>
      <c r="Q82" s="479" t="str">
        <f>Summary!A71</f>
        <v>Rededication (1st year)</v>
      </c>
      <c r="R82" s="479"/>
      <c r="S82" s="291" t="str">
        <f>IF('Age-Level'!D20="A","A","")</f>
        <v/>
      </c>
    </row>
    <row r="83" spans="1:22">
      <c r="A83" s="491" t="str">
        <f>Summary!A33</f>
        <v>Cookie Business</v>
      </c>
      <c r="B83" s="492"/>
      <c r="C83" s="493"/>
      <c r="D83" s="133"/>
      <c r="E83" s="289"/>
      <c r="F83" s="292" t="str">
        <f>Badges!C397</f>
        <v>Make up a championship</v>
      </c>
      <c r="G83" s="290" t="str">
        <f>IF(Badges!D397="A","A"," ")</f>
        <v xml:space="preserve"> </v>
      </c>
      <c r="I83" s="289"/>
      <c r="J83" s="292" t="str">
        <f>Badges!C472</f>
        <v>Learn a new singing game</v>
      </c>
      <c r="K83" s="290" t="str">
        <f>IF(Badges!D472="A","A"," ")</f>
        <v xml:space="preserve"> </v>
      </c>
      <c r="M83" s="289"/>
      <c r="N83" s="292" t="str">
        <f>Badges!C546</f>
        <v>Take a field trip</v>
      </c>
      <c r="O83" s="290" t="str">
        <f>IF(Badges!D546="A","A"," ")</f>
        <v xml:space="preserve"> </v>
      </c>
      <c r="Q83" s="479" t="str">
        <f>Summary!A72</f>
        <v>Rededication (2nd year)</v>
      </c>
      <c r="R83" s="479"/>
      <c r="S83" s="291" t="str">
        <f>IF('Age-Level'!D21="A","A","")</f>
        <v/>
      </c>
    </row>
    <row r="84" spans="1:22">
      <c r="A84" s="475" t="str">
        <f>Summary!A34</f>
        <v>Meet My Customers</v>
      </c>
      <c r="B84" s="476"/>
      <c r="C84" s="291" t="str">
        <f>IF(Badges!D575="C","C",IF(Badges!D575="P","P",""))</f>
        <v/>
      </c>
      <c r="E84" s="466" t="str">
        <f>Badges!B400</f>
        <v>Celebrating Community</v>
      </c>
      <c r="F84" s="466"/>
      <c r="G84" s="466"/>
      <c r="I84" s="289"/>
      <c r="J84" s="292" t="str">
        <f>Badges!C473</f>
        <v>Make up your own song based on</v>
      </c>
      <c r="K84" s="290" t="str">
        <f>IF(Badges!D473="A","A"," ")</f>
        <v xml:space="preserve"> </v>
      </c>
      <c r="M84" s="289"/>
      <c r="N84" s="292" t="str">
        <f>Badges!C547</f>
        <v>Invite a guest speaker</v>
      </c>
      <c r="O84" s="290" t="str">
        <f>IF(Badges!D547="A","A"," ")</f>
        <v xml:space="preserve"> </v>
      </c>
      <c r="Q84" s="479" t="str">
        <f>Summary!A73</f>
        <v>Rededication (3rd year)</v>
      </c>
      <c r="R84" s="479"/>
      <c r="S84" s="291" t="str">
        <f>IF('Age-Level'!D22="A","A","")</f>
        <v/>
      </c>
    </row>
    <row r="85" spans="1:22">
      <c r="A85" s="475" t="str">
        <f>Summary!A35</f>
        <v>Give Back</v>
      </c>
      <c r="B85" s="476"/>
      <c r="C85" s="291" t="str">
        <f>IF(Badges!D588="C","C",IF(Badges!D588="P","P",""))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IF('Age-Level'!D29="C","C","")</f>
        <v/>
      </c>
    </row>
    <row r="86" spans="1:22">
      <c r="A86" s="351"/>
      <c r="B86" s="351"/>
      <c r="C86" s="365"/>
      <c r="E86" s="289"/>
      <c r="F86" s="292" t="str">
        <f>Badges!C402</f>
        <v>Go on a flag hunt</v>
      </c>
      <c r="G86" s="290" t="str">
        <f>IF(Badges!D402="A","A"," ")</f>
        <v xml:space="preserve"> </v>
      </c>
      <c r="I86" s="289"/>
      <c r="J86" s="292" t="str">
        <f>Badges!C475</f>
        <v>Throw a birthday bash</v>
      </c>
      <c r="K86" s="290" t="str">
        <f>IF(Badges!D475="A","A"," ")</f>
        <v xml:space="preserve"> </v>
      </c>
      <c r="M86" s="289"/>
      <c r="N86" s="292" t="str">
        <f>Badges!C549</f>
        <v>Do you own research</v>
      </c>
      <c r="O86" s="290" t="str">
        <f>IF(Badges!D549="A","A"," ")</f>
        <v xml:space="preserve"> </v>
      </c>
      <c r="Q86" s="301">
        <v>1</v>
      </c>
      <c r="R86" s="299" t="str">
        <f>'Age-Level'!C24</f>
        <v>Choose one line from the Law</v>
      </c>
      <c r="S86" s="291" t="str">
        <f>IF('Age-Level'!D24="A","A","")</f>
        <v/>
      </c>
    </row>
    <row r="87" spans="1:22">
      <c r="A87" s="464" t="s">
        <v>83</v>
      </c>
      <c r="B87" s="465"/>
      <c r="C87" s="465"/>
      <c r="E87" s="289"/>
      <c r="F87" s="292" t="str">
        <f>Badges!C403</f>
        <v>Draw your state's symbols</v>
      </c>
      <c r="G87" s="290" t="str">
        <f>IF(Badges!D403="A","A"," ")</f>
        <v xml:space="preserve"> </v>
      </c>
      <c r="I87" s="289"/>
      <c r="J87" s="292" t="str">
        <f>Badges!C476</f>
        <v>Make a birthday card for a Daisy</v>
      </c>
      <c r="K87" s="290" t="str">
        <f>IF(Badges!D476="A","A"," ")</f>
        <v xml:space="preserve"> </v>
      </c>
      <c r="M87" s="289"/>
      <c r="N87" s="292" t="str">
        <f>Badges!C550</f>
        <v>Get secondhand knowledge</v>
      </c>
      <c r="O87" s="290" t="str">
        <f>IF(Badges!D550="A","A"," ")</f>
        <v xml:space="preserve"> </v>
      </c>
      <c r="Q87" s="302">
        <v>2</v>
      </c>
      <c r="R87" s="299" t="str">
        <f>'Age-Level'!C25</f>
        <v>Find a woman in your community</v>
      </c>
      <c r="S87" s="291" t="str">
        <f>IF('Age-Level'!D25="A","A","")</f>
        <v/>
      </c>
    </row>
    <row r="88" spans="1:22">
      <c r="B88" s="497" t="str">
        <f>'Journey Awards'!A6</f>
        <v>Brownie Quest</v>
      </c>
      <c r="C88" s="498"/>
      <c r="E88" s="289"/>
      <c r="F88" s="292" t="str">
        <f>Badges!C404</f>
        <v>Find your own town's symbols</v>
      </c>
      <c r="G88" s="290" t="str">
        <f>IF(Badges!D404="A","A"," ")</f>
        <v xml:space="preserve"> </v>
      </c>
      <c r="I88" s="289"/>
      <c r="J88" s="292" t="str">
        <f>Badges!C477</f>
        <v>Make up a birthday message</v>
      </c>
      <c r="K88" s="290" t="str">
        <f>IF(Badges!D477="A","A"," ")</f>
        <v xml:space="preserve"> </v>
      </c>
      <c r="M88" s="289"/>
      <c r="N88" s="292" t="str">
        <f>Badges!C551</f>
        <v>Invite a guest speaker</v>
      </c>
      <c r="O88" s="290" t="str">
        <f>IF(Badges!D551="A","A"," ")</f>
        <v xml:space="preserve"> </v>
      </c>
      <c r="Q88" s="302">
        <v>3</v>
      </c>
      <c r="R88" s="299" t="str">
        <f>'Age-Level'!C26</f>
        <v>Gather three inspirational quotes</v>
      </c>
      <c r="S88" s="291" t="str">
        <f>IF('Age-Level'!D26="A","A","")</f>
        <v/>
      </c>
    </row>
    <row r="89" spans="1:22">
      <c r="B89" s="298" t="str">
        <f>'Journey Awards'!B7</f>
        <v>The Discover Key</v>
      </c>
      <c r="C89" s="297" t="str">
        <f>'Journey Awards'!D11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299" t="str">
        <f>'Age-Level'!C27</f>
        <v>Make something to remind you</v>
      </c>
      <c r="S89" s="291" t="str">
        <f>IF('Age-Level'!D27="A","A","")</f>
        <v/>
      </c>
    </row>
    <row r="90" spans="1:22">
      <c r="B90" s="298" t="str">
        <f>'Journey Awards'!B12</f>
        <v>The Connect Key</v>
      </c>
      <c r="C90" s="297" t="str">
        <f>'Journey Awards'!D16</f>
        <v/>
      </c>
      <c r="E90" s="289"/>
      <c r="F90" s="292" t="str">
        <f>Badges!C406</f>
        <v>Choose natinoal songs</v>
      </c>
      <c r="G90" s="290" t="str">
        <f>IF(Badges!D406="A","A"," ")</f>
        <v xml:space="preserve"> </v>
      </c>
      <c r="I90" s="289"/>
      <c r="J90" s="292" t="str">
        <f>Badges!C479</f>
        <v>Make up a game about your</v>
      </c>
      <c r="K90" s="290" t="str">
        <f>IF(Badges!D479="A","A"," ")</f>
        <v xml:space="preserve"> </v>
      </c>
      <c r="M90" s="289"/>
      <c r="N90" s="292" t="str">
        <f>Badges!C553</f>
        <v>Take a field trip</v>
      </c>
      <c r="O90" s="290" t="str">
        <f>IF(Badges!D553="A","A"," ")</f>
        <v xml:space="preserve"> </v>
      </c>
      <c r="Q90" s="355">
        <v>5</v>
      </c>
      <c r="R90" s="354" t="str">
        <f>'Age-Level'!C28</f>
        <v>Keep the connection strong.</v>
      </c>
      <c r="S90" s="291" t="str">
        <f>IF('Age-Level'!D28="A","A","")</f>
        <v/>
      </c>
    </row>
    <row r="91" spans="1:22">
      <c r="B91" s="298" t="str">
        <f>'Journey Awards'!B17</f>
        <v>The Take Action Key</v>
      </c>
      <c r="C91" s="297" t="str">
        <f>'Journey Awards'!D21</f>
        <v/>
      </c>
      <c r="E91" s="289"/>
      <c r="F91" s="292" t="str">
        <f>Badges!C407</f>
        <v>Pick three community songs</v>
      </c>
      <c r="G91" s="290" t="str">
        <f>IF(Badges!D407="A","A"," ")</f>
        <v xml:space="preserve"> </v>
      </c>
      <c r="I91" s="289"/>
      <c r="J91" s="292" t="str">
        <f>Badges!C480</f>
        <v>Create a story, play, or puppet</v>
      </c>
      <c r="K91" s="290" t="str">
        <f>IF(Badges!D480="A","A"," ")</f>
        <v xml:space="preserve"> </v>
      </c>
      <c r="M91" s="289"/>
      <c r="N91" s="292" t="str">
        <f>Badges!C554</f>
        <v>Invite a guest speaker</v>
      </c>
      <c r="O91" s="290" t="str">
        <f>IF(Badges!D554="A","A"," ")</f>
        <v xml:space="preserve"> </v>
      </c>
      <c r="Q91" s="489" t="str">
        <f>Summary!A75</f>
        <v>My Promise, My Faith (Year 2)</v>
      </c>
      <c r="R91" s="482"/>
      <c r="S91" s="336" t="str">
        <f>IF('Age-Level'!D35="C","C","")</f>
        <v/>
      </c>
    </row>
    <row r="92" spans="1:22">
      <c r="B92" s="298" t="str">
        <f>'Journey Awards'!B22</f>
        <v>The Brownie Quest Award</v>
      </c>
      <c r="C92" s="297" t="str">
        <f>'Journey Awards'!D24</f>
        <v/>
      </c>
      <c r="E92" s="289"/>
      <c r="F92" s="292" t="str">
        <f>Badges!C408</f>
        <v>Find three celebration songs</v>
      </c>
      <c r="G92" s="290" t="str">
        <f>IF(Badges!D408="A","A"," ")</f>
        <v xml:space="preserve"> </v>
      </c>
      <c r="I92" s="289"/>
      <c r="J92" s="292" t="str">
        <f>Badges!C481</f>
        <v>Make a team mural, collage, flag</v>
      </c>
      <c r="K92" s="290" t="str">
        <f>IF(Badges!D481="A","A"," ")</f>
        <v xml:space="preserve"> </v>
      </c>
      <c r="M92" s="289"/>
      <c r="N92" s="292" t="str">
        <f>Badges!C555</f>
        <v>Find out about helping people</v>
      </c>
      <c r="O92" s="290" t="str">
        <f>IF(Badges!D555="A","A"," ")</f>
        <v xml:space="preserve"> </v>
      </c>
      <c r="Q92" s="301">
        <v>1</v>
      </c>
      <c r="R92" s="299" t="str">
        <f>'Age-Level'!C31</f>
        <v>Choose one line from the Law</v>
      </c>
      <c r="S92" s="291" t="str">
        <f>IF('Age-Level'!D31="A","A","")</f>
        <v/>
      </c>
    </row>
    <row r="93" spans="1:22">
      <c r="A93" s="310"/>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299" t="str">
        <f>'Age-Level'!C32</f>
        <v>Find a woman in your community</v>
      </c>
      <c r="S93" s="291" t="str">
        <f>IF('Age-Level'!D32="A","A","")</f>
        <v/>
      </c>
    </row>
    <row r="94" spans="1:22">
      <c r="A94" s="310"/>
      <c r="B94" s="298" t="str">
        <f>'Journey Awards'!B28</f>
        <v>LOVE Water</v>
      </c>
      <c r="C94" s="297" t="str">
        <f>'Journey Awards'!D31</f>
        <v/>
      </c>
      <c r="E94" s="289"/>
      <c r="F94" s="292" t="str">
        <f>Badges!C410</f>
        <v>Join a parade</v>
      </c>
      <c r="G94" s="290" t="str">
        <f>IF(Badges!D410="A","A"," ")</f>
        <v xml:space="preserve"> </v>
      </c>
      <c r="I94" s="289"/>
      <c r="J94" s="292" t="str">
        <f>Badges!C483</f>
        <v>A better room or home</v>
      </c>
      <c r="K94" s="290" t="str">
        <f>IF(Badges!D483="A","A"," ")</f>
        <v xml:space="preserve"> </v>
      </c>
      <c r="M94" s="289"/>
      <c r="N94" s="292" t="str">
        <f>Badges!C557</f>
        <v>Donate money</v>
      </c>
      <c r="O94" s="290" t="str">
        <f>IF(Badges!D557="A","A"," ")</f>
        <v xml:space="preserve"> </v>
      </c>
      <c r="Q94" s="302">
        <v>3</v>
      </c>
      <c r="R94" s="299" t="str">
        <f>'Age-Level'!C33</f>
        <v>Gather three inspirational quotes</v>
      </c>
      <c r="S94" s="291" t="str">
        <f>IF('Age-Level'!D33="A","A","")</f>
        <v/>
      </c>
    </row>
    <row r="95" spans="1:22">
      <c r="A95" s="310"/>
      <c r="B95" s="298" t="str">
        <f>'Journey Awards'!B32</f>
        <v>SAVE Water</v>
      </c>
      <c r="C95" s="297" t="str">
        <f>'Journey Awards'!D34</f>
        <v/>
      </c>
      <c r="E95" s="289"/>
      <c r="F95" s="292" t="str">
        <f>Badges!C411</f>
        <v>Learn to march</v>
      </c>
      <c r="G95" s="290" t="str">
        <f>IF(Badges!D411="A","A"," ")</f>
        <v xml:space="preserve"> </v>
      </c>
      <c r="I95" s="289"/>
      <c r="J95" s="292" t="str">
        <f>Badges!C484</f>
        <v>A better meeting place</v>
      </c>
      <c r="K95" s="290" t="str">
        <f>IF(Badges!D484="A","A"," ")</f>
        <v xml:space="preserve"> </v>
      </c>
      <c r="M95" s="289"/>
      <c r="N95" s="292" t="str">
        <f>Badges!C558</f>
        <v>Organize a great food donation</v>
      </c>
      <c r="O95" s="290" t="str">
        <f>IF(Badges!D558="A","A"," ")</f>
        <v xml:space="preserve"> </v>
      </c>
      <c r="Q95" s="302">
        <v>4</v>
      </c>
      <c r="R95" s="299" t="str">
        <f>'Age-Level'!C34</f>
        <v>Make something to remind you</v>
      </c>
      <c r="S95" s="291" t="str">
        <f>IF('Age-Level'!D34="A","A","")</f>
        <v/>
      </c>
      <c r="U95" s="288"/>
      <c r="V95" s="288"/>
    </row>
    <row r="96" spans="1:22">
      <c r="A96" s="226"/>
      <c r="B96" s="298" t="str">
        <f>'Journey Awards'!B35</f>
        <v>SHARE Water</v>
      </c>
      <c r="C96" s="297" t="str">
        <f>'Journey Awards'!D37</f>
        <v/>
      </c>
      <c r="E96" s="289"/>
      <c r="F96" s="292" t="str">
        <f>Badges!C412</f>
        <v>See a band review or field show</v>
      </c>
      <c r="G96" s="290" t="str">
        <f>IF(Badges!D412="A","A"," ")</f>
        <v xml:space="preserve"> </v>
      </c>
      <c r="I96" s="289"/>
      <c r="J96" s="292" t="str">
        <f>Badges!C485</f>
        <v>A better classroom</v>
      </c>
      <c r="K96" s="290" t="str">
        <f>IF(Badges!D485="A","A"," ")</f>
        <v xml:space="preserve"> </v>
      </c>
      <c r="M96" s="289"/>
      <c r="N96" s="292" t="str">
        <f>Badges!C559</f>
        <v>Host a clothing-donation party</v>
      </c>
      <c r="O96" s="290" t="str">
        <f>IF(Badges!D559="A","A"," ")</f>
        <v xml:space="preserve"> </v>
      </c>
      <c r="Q96" s="303">
        <v>5</v>
      </c>
      <c r="R96" s="299" t="str">
        <f>'Age-Level'!C35</f>
        <v>Keep the connection strong.</v>
      </c>
      <c r="S96" s="291" t="str">
        <f>IF('Age-Level'!D35="A","A","")</f>
        <v/>
      </c>
      <c r="U96" s="288"/>
      <c r="V96" s="288"/>
    </row>
    <row r="97" spans="1:23">
      <c r="A97" s="226"/>
      <c r="B97" s="298" t="str">
        <f>'Journey Awards'!B38</f>
        <v>WOW!</v>
      </c>
      <c r="C97" s="297" t="str">
        <f>'Journey Awards'!D40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IF('Age-Level'!D38="A","A","")</f>
        <v/>
      </c>
      <c r="U97" s="288"/>
      <c r="V97" s="288"/>
    </row>
    <row r="98" spans="1:23" ht="14.25" customHeight="1">
      <c r="B98" s="352" t="str">
        <f>'Journey Awards'!A43</f>
        <v>A World of Girls</v>
      </c>
      <c r="C98" s="353"/>
      <c r="E98" s="289"/>
      <c r="F98" s="292" t="str">
        <f>Badges!C414</f>
        <v>Follow a landmark trail</v>
      </c>
      <c r="G98" s="290" t="str">
        <f>IF(Badges!D414="A","A"," ")</f>
        <v xml:space="preserve"> </v>
      </c>
      <c r="I98" s="289"/>
      <c r="J98" s="292" t="str">
        <f>Badges!C487</f>
        <v>Follow in a Girl Scout's footsteps</v>
      </c>
      <c r="K98" s="290" t="str">
        <f>IF(Badges!D487="A","A"," ")</f>
        <v xml:space="preserve"> </v>
      </c>
      <c r="M98" s="289">
        <v>1</v>
      </c>
      <c r="N98" s="292" t="str">
        <f>Badges!C564</f>
        <v>Find out where your customers are</v>
      </c>
      <c r="O98" s="304"/>
      <c r="Q98" s="479" t="str">
        <f>Summary!A77</f>
        <v>Journey Summit Pin</v>
      </c>
      <c r="R98" s="479"/>
      <c r="S98" s="291" t="str">
        <f>IF('Age-Level'!D40="C","C","")</f>
        <v/>
      </c>
      <c r="U98" s="288"/>
      <c r="V98" s="288"/>
    </row>
    <row r="99" spans="1:23">
      <c r="B99" s="298" t="str">
        <f>'Journey Awards'!B44</f>
        <v>Hear a Story</v>
      </c>
      <c r="C99" s="297" t="str">
        <f>'Journey Awards'!D46</f>
        <v/>
      </c>
      <c r="E99" s="289"/>
      <c r="F99" s="292" t="str">
        <f>Badges!C415</f>
        <v>Tour a landmark that honors the</v>
      </c>
      <c r="G99" s="290" t="str">
        <f>IF(Badges!D415="A","A"," ")</f>
        <v xml:space="preserve"> </v>
      </c>
      <c r="I99" s="289"/>
      <c r="J99" s="292" t="str">
        <f>Badges!C488</f>
        <v>Read the Brownie Story from an</v>
      </c>
      <c r="K99" s="290" t="str">
        <f>IF(Badges!D488="A","A"," ")</f>
        <v xml:space="preserve"> </v>
      </c>
      <c r="M99" s="289"/>
      <c r="N99" s="292" t="str">
        <f>Badges!C565</f>
        <v xml:space="preserve">Talk to your family or Brownie </v>
      </c>
      <c r="O99" s="290" t="str">
        <f>IF(Badges!D565="A","A"," ")</f>
        <v xml:space="preserve"> </v>
      </c>
      <c r="Q99" s="479" t="str">
        <f>Summary!A78</f>
        <v>Safety Award</v>
      </c>
      <c r="R99" s="480"/>
      <c r="S99" s="300"/>
      <c r="U99" s="366"/>
      <c r="V99" s="367"/>
      <c r="W99" s="350"/>
    </row>
    <row r="100" spans="1:23">
      <c r="B100" s="298" t="str">
        <f>'Journey Awards'!B47</f>
        <v>Change a Story</v>
      </c>
      <c r="C100" s="297" t="str">
        <f>'Journey Awards'!D49</f>
        <v/>
      </c>
      <c r="E100" s="289"/>
      <c r="F100" s="292" t="str">
        <f>Badges!C416</f>
        <v>Make a landmark map</v>
      </c>
      <c r="G100" s="290" t="str">
        <f>IF(Badges!D416="A","A"," ")</f>
        <v xml:space="preserve"> </v>
      </c>
      <c r="I100" s="289"/>
      <c r="J100" s="292" t="str">
        <f>Badges!C489</f>
        <v>Make up a story about Campbell</v>
      </c>
      <c r="K100" s="290" t="str">
        <f>IF(Badges!D489="A","A"," ")</f>
        <v xml:space="preserve"> </v>
      </c>
      <c r="M100" s="289">
        <v>2</v>
      </c>
      <c r="N100" s="292" t="str">
        <f>Badges!C566</f>
        <v>Talk to some customers</v>
      </c>
      <c r="O100" s="304"/>
      <c r="Q100" s="301">
        <v>1</v>
      </c>
      <c r="R100" s="299" t="str">
        <f>'Age-Level'!C42</f>
        <v xml:space="preserve">Talk to a teacher, parent, or </v>
      </c>
      <c r="S100" s="291" t="str">
        <f>IF('Age-Level'!D42="A","A","")</f>
        <v/>
      </c>
      <c r="U100" s="288"/>
      <c r="V100" s="288"/>
    </row>
    <row r="101" spans="1:23">
      <c r="B101" s="298" t="str">
        <f>'Journey Awards'!B50</f>
        <v>Tell a Story</v>
      </c>
      <c r="C101" s="297" t="str">
        <f>'Journey Awards'!D52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IF(Badges!D567="A","A"," ")</f>
        <v xml:space="preserve"> </v>
      </c>
      <c r="Q101" s="302">
        <v>2</v>
      </c>
      <c r="R101" s="299" t="str">
        <f>'Age-Level'!C43</f>
        <v>Get a map of your neighborhood</v>
      </c>
      <c r="S101" s="291" t="str">
        <f>IF('Age-Level'!D43="A","A","")</f>
        <v/>
      </c>
      <c r="U101" s="288"/>
      <c r="V101" s="288"/>
    </row>
    <row r="102" spans="1:23">
      <c r="B102" s="298" t="str">
        <f>'Journey Awards'!B53</f>
        <v>Better World for Girls!</v>
      </c>
      <c r="C102" s="297" t="str">
        <f>'Journey Awards'!D55</f>
        <v/>
      </c>
      <c r="E102" s="289"/>
      <c r="F102" s="292" t="str">
        <f>Badges!C418</f>
        <v>Join a flag ceremony</v>
      </c>
      <c r="G102" s="290" t="str">
        <f>IF(Badges!D418="A","A"," ")</f>
        <v xml:space="preserve"> </v>
      </c>
      <c r="I102" s="289">
        <v>1</v>
      </c>
      <c r="J102" s="292" t="str">
        <f>Badges!C493</f>
        <v>Draw a bug poster</v>
      </c>
      <c r="K102" s="304"/>
      <c r="M102" s="289">
        <v>3</v>
      </c>
      <c r="N102" s="292" t="str">
        <f>Badges!C568</f>
        <v xml:space="preserve">Practice handling money and </v>
      </c>
      <c r="O102" s="304"/>
      <c r="Q102" s="302">
        <v>3</v>
      </c>
      <c r="R102" s="299" t="str">
        <f>'Age-Level'!C44</f>
        <v>Find out how a smoke alarm</v>
      </c>
      <c r="S102" s="291" t="str">
        <f>IF('Age-Level'!D44="A","A","")</f>
        <v/>
      </c>
      <c r="U102" s="288"/>
      <c r="V102" s="288"/>
    </row>
    <row r="103" spans="1:23">
      <c r="B103" s="348"/>
      <c r="C103" s="348"/>
      <c r="E103" s="289"/>
      <c r="F103" s="292" t="str">
        <f>Badges!C419</f>
        <v>Join a town ceremony</v>
      </c>
      <c r="G103" s="290" t="str">
        <f>IF(Badges!D419="A","A"," ")</f>
        <v xml:space="preserve"> </v>
      </c>
      <c r="I103" s="289"/>
      <c r="J103" s="292" t="str">
        <f>Badges!C494</f>
        <v>Talk to a bug specialist in your</v>
      </c>
      <c r="K103" s="290" t="str">
        <f>IF(Badges!D494="A","A"," ")</f>
        <v xml:space="preserve"> </v>
      </c>
      <c r="M103" s="289"/>
      <c r="N103" s="292" t="str">
        <f>Badges!C569</f>
        <v>In your group or with your family</v>
      </c>
      <c r="O103" s="290" t="str">
        <f>IF(Badges!D569="A","A"," ")</f>
        <v xml:space="preserve"> </v>
      </c>
      <c r="Q103" s="302">
        <v>4</v>
      </c>
      <c r="R103" s="299" t="str">
        <f>'Age-Level'!C45</f>
        <v>Choose an upcoming trip you</v>
      </c>
      <c r="S103" s="291" t="str">
        <f>IF('Age-Level'!D45="A","A","")</f>
        <v/>
      </c>
      <c r="U103" s="288"/>
      <c r="V103" s="288"/>
    </row>
    <row r="104" spans="1:23">
      <c r="A104" s="464" t="s">
        <v>427</v>
      </c>
      <c r="B104" s="465"/>
      <c r="C104" s="465"/>
      <c r="E104" s="289"/>
      <c r="F104" s="292" t="str">
        <f>Badges!C420</f>
        <v>Make up your own</v>
      </c>
      <c r="G104" s="290" t="str">
        <f>IF(Badges!D420="A","A"," ")</f>
        <v xml:space="preserve"> </v>
      </c>
      <c r="I104" s="289"/>
      <c r="J104" s="292" t="str">
        <f>Badges!C495</f>
        <v>With an adult's help, find websites</v>
      </c>
      <c r="K104" s="290" t="str">
        <f>IF(Badges!D495="A","A"," ")</f>
        <v xml:space="preserve"> </v>
      </c>
      <c r="M104" s="289">
        <v>4</v>
      </c>
      <c r="N104" s="292" t="str">
        <f>Badges!C570</f>
        <v>Role-play good customer relations</v>
      </c>
      <c r="O104" s="304"/>
      <c r="Q104" s="303">
        <v>5</v>
      </c>
      <c r="R104" s="299" t="str">
        <f>'Age-Level'!C46</f>
        <v>Find out what natural disasters</v>
      </c>
      <c r="S104" s="291" t="str">
        <f>IF('Age-Level'!D46="A","A","")</f>
        <v/>
      </c>
      <c r="U104" s="288"/>
      <c r="V104" s="288"/>
    </row>
    <row r="105" spans="1:23">
      <c r="A105" s="293"/>
      <c r="B105" s="294" t="str">
        <f>Bridging!B6</f>
        <v>Pass It On!</v>
      </c>
      <c r="C105" s="342" t="str">
        <f>IF(Bridging!D10="C","C",IF(Bridging!D10="P","P",""))</f>
        <v/>
      </c>
      <c r="E105" s="466" t="str">
        <f>Badges!B423</f>
        <v>Snacks</v>
      </c>
      <c r="F105" s="467"/>
      <c r="G105" s="467"/>
      <c r="I105" s="289"/>
      <c r="J105" s="292" t="str">
        <f>Badges!C496</f>
        <v>Read a book or watch a video</v>
      </c>
      <c r="K105" s="290" t="str">
        <f>IF(Badges!D496="A","A"," ")</f>
        <v xml:space="preserve"> </v>
      </c>
      <c r="M105" s="289"/>
      <c r="N105" s="292" t="str">
        <f>Badges!C571</f>
        <v>With your friends or family</v>
      </c>
      <c r="O105" s="290" t="str">
        <f>IF(Badges!D571="A","A"," ")</f>
        <v xml:space="preserve"> </v>
      </c>
      <c r="Q105" s="479" t="str">
        <f>'Age-Level'!C49</f>
        <v>International Friendship</v>
      </c>
      <c r="R105" s="479"/>
      <c r="S105" s="291" t="str">
        <f>IF('Age-Level'!D49="A","A","")</f>
        <v/>
      </c>
      <c r="U105" s="288"/>
      <c r="V105" s="288"/>
    </row>
    <row r="106" spans="1:23">
      <c r="A106" s="293"/>
      <c r="B106" s="295" t="str">
        <f>Bridging!B11</f>
        <v>Look Ahead!</v>
      </c>
      <c r="C106" s="291" t="str">
        <f>IF(Bridging!D15="C","C",IF(Bridging!D15="P","P",""))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299" t="str">
        <f>Bridging!C16</f>
        <v>Plan a Ceremony</v>
      </c>
      <c r="C107" s="291" t="str">
        <f>IF(Bridging!D17="C","C",IF(Bridging!D17="P","P",""))</f>
        <v/>
      </c>
      <c r="E107" s="289"/>
      <c r="F107" s="292" t="str">
        <f>Badges!C425</f>
        <v>Is the food good for me?</v>
      </c>
      <c r="G107" s="290" t="str">
        <f>IF(Badges!D425="A","A"," ")</f>
        <v xml:space="preserve"> </v>
      </c>
      <c r="I107" s="289"/>
      <c r="J107" s="292" t="str">
        <f>Badges!C498</f>
        <v>Make a paper-plate spider</v>
      </c>
      <c r="K107" s="290" t="str">
        <f>IF(Badges!D498="A","A"," ")</f>
        <v xml:space="preserve"> </v>
      </c>
      <c r="M107" s="289"/>
      <c r="N107" s="292" t="str">
        <f>Badges!C573</f>
        <v>Everybody who buys cookies is</v>
      </c>
      <c r="O107" s="290" t="str">
        <f>IF(Badges!D573="A","A"," ")</f>
        <v xml:space="preserve"> </v>
      </c>
      <c r="Q107" s="464" t="s">
        <v>429</v>
      </c>
      <c r="R107" s="468"/>
      <c r="S107" s="468"/>
      <c r="U107" s="288"/>
      <c r="V107" s="288"/>
    </row>
    <row r="108" spans="1:23">
      <c r="B108" s="296" t="s">
        <v>88</v>
      </c>
      <c r="C108" s="291" t="str">
        <f>IF(Bridging!D18="C","C",IF(Bridging!D18="P","P",""))</f>
        <v/>
      </c>
      <c r="E108" s="289"/>
      <c r="F108" s="292" t="str">
        <f>Badges!C426</f>
        <v>Is the food good for the earth?</v>
      </c>
      <c r="G108" s="290" t="str">
        <f>IF(Badges!D426="A","A"," ")</f>
        <v xml:space="preserve"> </v>
      </c>
      <c r="I108" s="289"/>
      <c r="J108" s="292" t="str">
        <f>Badges!C499</f>
        <v>Make an egg-carton caterpillar</v>
      </c>
      <c r="K108" s="290" t="str">
        <f>IF(Badges!D499="A","A"," ")</f>
        <v xml:space="preserve"> </v>
      </c>
      <c r="M108" s="466" t="str">
        <f>Badges!B576</f>
        <v>Give Back</v>
      </c>
      <c r="N108" s="467"/>
      <c r="O108" s="467"/>
      <c r="Q108" s="480" t="str">
        <f>'Fun Patches'!C24</f>
        <v>&lt;List Patch Here&gt;</v>
      </c>
      <c r="R108" s="481"/>
      <c r="S108" s="297" t="str">
        <f>IF('Fun Patches'!D24="A","A"," ")</f>
        <v xml:space="preserve"> </v>
      </c>
      <c r="U108" s="288"/>
      <c r="V108" s="288"/>
    </row>
    <row r="109" spans="1:23">
      <c r="B109" s="338"/>
      <c r="C109" s="350"/>
      <c r="E109" s="289"/>
      <c r="F109" s="292" t="str">
        <f>Badges!C427</f>
        <v>What's in that snack?</v>
      </c>
      <c r="G109" s="290" t="str">
        <f>IF(Badges!D427="A","A"," ")</f>
        <v xml:space="preserve"> </v>
      </c>
      <c r="I109" s="289"/>
      <c r="J109" s="292" t="str">
        <f>Badges!C500</f>
        <v>Make your own butterfly</v>
      </c>
      <c r="K109" s="290" t="str">
        <f>IF(Badges!D500="A","A"," ")</f>
        <v xml:space="preserve"> </v>
      </c>
      <c r="M109" s="289">
        <v>1</v>
      </c>
      <c r="N109" s="292" t="str">
        <f>Badges!C577</f>
        <v>Find out about businesses that</v>
      </c>
      <c r="O109" s="304"/>
      <c r="Q109" s="480" t="str">
        <f>'Fun Patches'!C25</f>
        <v>&lt;List Patch Here&gt;</v>
      </c>
      <c r="R109" s="481"/>
      <c r="S109" s="297" t="str">
        <f>IF('Fun Patches'!D25="A","A","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IF(Badges!D578="A","A"," ")</f>
        <v xml:space="preserve"> </v>
      </c>
      <c r="Q110" s="480" t="str">
        <f>'Fun Patches'!C26</f>
        <v>&lt;List Patch Here&gt;</v>
      </c>
      <c r="R110" s="481"/>
      <c r="S110" s="297" t="str">
        <f>IF('Fun Patches'!D26="A","A"," ")</f>
        <v xml:space="preserve"> </v>
      </c>
      <c r="U110" s="367"/>
      <c r="V110" s="367"/>
      <c r="W110" s="350"/>
    </row>
    <row r="111" spans="1:23">
      <c r="A111" s="289">
        <v>1</v>
      </c>
      <c r="B111" s="292" t="str">
        <f>Badges!C355</f>
        <v>Get Inspired</v>
      </c>
      <c r="C111" s="304"/>
      <c r="E111" s="289"/>
      <c r="F111" s="292" t="str">
        <f>Badges!C429</f>
        <v>Make your own restaurant snack</v>
      </c>
      <c r="G111" s="290" t="str">
        <f>IF(Badges!D429="A","A"," ")</f>
        <v xml:space="preserve"> </v>
      </c>
      <c r="I111" s="289"/>
      <c r="J111" s="292" t="str">
        <f>Badges!C502</f>
        <v>Watch three bugs</v>
      </c>
      <c r="K111" s="290" t="str">
        <f>IF(Badges!D502="A","A"," ")</f>
        <v xml:space="preserve"> </v>
      </c>
      <c r="M111" s="289">
        <v>2</v>
      </c>
      <c r="N111" s="292" t="str">
        <f>Badges!C579</f>
        <v>Set a giving goal</v>
      </c>
      <c r="O111" s="304"/>
      <c r="Q111" s="480" t="str">
        <f>'Fun Patches'!C27</f>
        <v>&lt;List Patch Here&gt;</v>
      </c>
      <c r="R111" s="481"/>
      <c r="S111" s="297" t="str">
        <f>IF('Fun Patches'!D27="A","A"," ")</f>
        <v xml:space="preserve"> </v>
      </c>
      <c r="U111" s="288"/>
      <c r="V111" s="288"/>
    </row>
    <row r="112" spans="1:23">
      <c r="A112" s="289"/>
      <c r="B112" s="292" t="str">
        <f>Badges!C356</f>
        <v>Talk to a painter</v>
      </c>
      <c r="C112" s="290" t="str">
        <f>IF(Badges!D356="A","A"," ")</f>
        <v xml:space="preserve"> </v>
      </c>
      <c r="E112" s="289"/>
      <c r="F112" s="292" t="str">
        <f>Badges!C430</f>
        <v>Make a savory snack from a</v>
      </c>
      <c r="G112" s="290" t="str">
        <f>IF(Badges!D430="A","A"," ")</f>
        <v xml:space="preserve"> </v>
      </c>
      <c r="I112" s="289"/>
      <c r="J112" s="292" t="str">
        <f>Badges!C503</f>
        <v>With an adult, find an ant trail</v>
      </c>
      <c r="K112" s="290" t="str">
        <f>IF(Badges!D503="A","A"," ")</f>
        <v xml:space="preserve"> </v>
      </c>
      <c r="M112" s="289"/>
      <c r="N112" s="292" t="str">
        <f>Badges!C580</f>
        <v xml:space="preserve">With your Brownie friends, talk </v>
      </c>
      <c r="O112" s="290" t="str">
        <f>IF(Badges!D580="A","A"," ")</f>
        <v xml:space="preserve"> </v>
      </c>
      <c r="Q112" s="480" t="str">
        <f>'Fun Patches'!C28</f>
        <v>&lt;List Patch Here&gt;</v>
      </c>
      <c r="R112" s="481"/>
      <c r="S112" s="297" t="str">
        <f>IF('Fun Patches'!D28="A","A"," ")</f>
        <v xml:space="preserve"> </v>
      </c>
      <c r="U112" s="288"/>
      <c r="V112" s="288"/>
    </row>
    <row r="113" spans="1:22">
      <c r="A113" s="289"/>
      <c r="B113" s="292" t="str">
        <f>Badges!C357</f>
        <v>Go to an art show or museum</v>
      </c>
      <c r="C113" s="290" t="str">
        <f>IF(Badges!D357="A","A"," ")</f>
        <v xml:space="preserve"> </v>
      </c>
      <c r="E113" s="289"/>
      <c r="F113" s="292" t="str">
        <f>Badges!C431</f>
        <v>Make a veggie face</v>
      </c>
      <c r="G113" s="290" t="str">
        <f>IF(Badges!D431="A","A"," ")</f>
        <v xml:space="preserve"> </v>
      </c>
      <c r="I113" s="289"/>
      <c r="J113" s="292" t="str">
        <f>Badges!C504</f>
        <v>Make a bug box</v>
      </c>
      <c r="K113" s="290" t="str">
        <f>IF(Badges!D504="A","A"," ")</f>
        <v xml:space="preserve"> </v>
      </c>
      <c r="M113" s="289">
        <v>3</v>
      </c>
      <c r="N113" s="292" t="str">
        <f>Badges!C581</f>
        <v>Involve your customers</v>
      </c>
      <c r="O113" s="304"/>
      <c r="Q113" s="480" t="str">
        <f>'Fun Patches'!C29</f>
        <v>&lt;List Patch Here&gt;</v>
      </c>
      <c r="R113" s="481"/>
      <c r="S113" s="297" t="str">
        <f>IF('Fun Patches'!D29="A","A"," ")</f>
        <v xml:space="preserve"> </v>
      </c>
      <c r="U113" s="288"/>
      <c r="V113" s="288"/>
    </row>
    <row r="114" spans="1:22">
      <c r="A114" s="289"/>
      <c r="B114" s="292" t="str">
        <f>Badges!C358</f>
        <v xml:space="preserve">Team up with an adult to find </v>
      </c>
      <c r="C114" s="290" t="str">
        <f>IF(Badges!D358="A","A","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IF(Badges!D582="A","A"," ")</f>
        <v xml:space="preserve"> </v>
      </c>
      <c r="Q114" s="480" t="str">
        <f>'Fun Patches'!C30</f>
        <v>&lt;List Patch Here&gt;</v>
      </c>
      <c r="R114" s="481"/>
      <c r="S114" s="297" t="str">
        <f>IF('Fun Patches'!D30="A","A"," ")</f>
        <v xml:space="preserve"> </v>
      </c>
      <c r="U114" s="288"/>
      <c r="V114" s="288"/>
    </row>
    <row r="115" spans="1:22">
      <c r="A115" s="289">
        <v>2</v>
      </c>
      <c r="B115" s="292" t="str">
        <f>Badges!C359</f>
        <v>Paint the real world</v>
      </c>
      <c r="C115" s="304"/>
      <c r="E115" s="289"/>
      <c r="F115" s="292" t="str">
        <f>Badges!C433</f>
        <v>Create a holiday dessert</v>
      </c>
      <c r="G115" s="290" t="str">
        <f>IF(Badges!D433="A","A"," ")</f>
        <v xml:space="preserve"> </v>
      </c>
      <c r="I115" s="289"/>
      <c r="J115" s="292" t="str">
        <f>Badges!C506</f>
        <v>Draw a cocoon</v>
      </c>
      <c r="K115" s="290" t="str">
        <f>IF(Badges!D506="A","A"," ")</f>
        <v xml:space="preserve"> </v>
      </c>
      <c r="M115" s="289">
        <v>4</v>
      </c>
      <c r="N115" s="292" t="str">
        <f>Badges!C583</f>
        <v>Practice giving back</v>
      </c>
      <c r="O115" s="304"/>
      <c r="Q115" s="480" t="str">
        <f>'Fun Patches'!C31</f>
        <v>&lt;List Patch Here&gt;</v>
      </c>
      <c r="R115" s="481"/>
      <c r="S115" s="297" t="str">
        <f>IF('Fun Patches'!D31="A","A"," ")</f>
        <v xml:space="preserve"> </v>
      </c>
      <c r="U115" s="288"/>
      <c r="V115" s="288"/>
    </row>
    <row r="116" spans="1:22">
      <c r="A116" s="289"/>
      <c r="B116" s="292" t="str">
        <f>Badges!C360</f>
        <v>Paint a portrait of a family</v>
      </c>
      <c r="C116" s="290" t="str">
        <f>IF(Badges!D360="A","A"," ")</f>
        <v xml:space="preserve"> </v>
      </c>
      <c r="E116" s="289"/>
      <c r="F116" s="292" t="str">
        <f>Badges!C434</f>
        <v>Make a snack "in disguise"</v>
      </c>
      <c r="G116" s="290" t="str">
        <f>IF(Badges!D434="A","A"," ")</f>
        <v xml:space="preserve"> </v>
      </c>
      <c r="I116" s="289"/>
      <c r="J116" s="292" t="str">
        <f>Badges!C507</f>
        <v>Make a model of a bug house</v>
      </c>
      <c r="K116" s="290" t="str">
        <f>IF(Badges!D507="A","A"," ")</f>
        <v xml:space="preserve"> </v>
      </c>
      <c r="M116" s="289"/>
      <c r="N116" s="292" t="str">
        <f>Badges!C584</f>
        <v>If you want to help others with your</v>
      </c>
      <c r="O116" s="290" t="str">
        <f>IF(Badges!D584="A","A"," ")</f>
        <v xml:space="preserve"> </v>
      </c>
      <c r="Q116" s="480" t="str">
        <f>'Fun Patches'!C32</f>
        <v>&lt;List Patch Here&gt;</v>
      </c>
      <c r="R116" s="481"/>
      <c r="S116" s="297" t="str">
        <f>IF('Fun Patches'!D32="A","A"," ")</f>
        <v xml:space="preserve"> </v>
      </c>
    </row>
    <row r="117" spans="1:22">
      <c r="A117" s="289"/>
      <c r="B117" s="292" t="str">
        <f>Badges!C361</f>
        <v>Paint an outdoor landscape</v>
      </c>
      <c r="C117" s="290" t="str">
        <f>IF(Badges!D361="A","A"," ")</f>
        <v xml:space="preserve"> </v>
      </c>
      <c r="E117" s="289"/>
      <c r="F117" s="292" t="str">
        <f>Badges!C435</f>
        <v>Make your own cookies</v>
      </c>
      <c r="G117" s="290" t="str">
        <f>IF(Badges!D435="A","A"," ")</f>
        <v xml:space="preserve"> </v>
      </c>
      <c r="I117" s="289"/>
      <c r="J117" s="292" t="str">
        <f>Badges!C508</f>
        <v>For one week, watch a spider</v>
      </c>
      <c r="K117" s="290" t="str">
        <f>IF(Badges!D508="A","A"," ")</f>
        <v xml:space="preserve"> </v>
      </c>
      <c r="M117" s="289">
        <v>5</v>
      </c>
      <c r="N117" s="292" t="str">
        <f>Badges!C585</f>
        <v>Tell your cookie customers how</v>
      </c>
      <c r="O117" s="304"/>
      <c r="Q117" s="480" t="str">
        <f>'Fun Patches'!C33</f>
        <v>&lt;List Patch Here&gt;</v>
      </c>
      <c r="R117" s="481"/>
      <c r="S117" s="297" t="str">
        <f>IF('Fun Patches'!D33="A","A"," ")</f>
        <v xml:space="preserve"> </v>
      </c>
    </row>
    <row r="118" spans="1:22">
      <c r="A118" s="289"/>
      <c r="B118" s="292" t="str">
        <f>Badges!C362</f>
        <v>Paint a still live.</v>
      </c>
      <c r="C118" s="290" t="str">
        <f>IF(Badges!D362="A","A","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IF(Badges!D586="A","A"," ")</f>
        <v xml:space="preserve"> </v>
      </c>
      <c r="Q118" s="480" t="str">
        <f>'Fun Patches'!C34</f>
        <v>&lt;List Patch Here&gt;</v>
      </c>
      <c r="R118" s="481"/>
      <c r="S118" s="297" t="str">
        <f>IF('Fun Patches'!D34="A","A"," ")</f>
        <v xml:space="preserve"> </v>
      </c>
    </row>
    <row r="119" spans="1:22">
      <c r="A119" s="289">
        <v>3</v>
      </c>
      <c r="B119" s="292" t="str">
        <f>Badges!C363</f>
        <v>Paint a mood</v>
      </c>
      <c r="C119" s="304"/>
      <c r="E119" s="289"/>
      <c r="F119" s="292" t="str">
        <f>Badges!C437</f>
        <v>Make no-bake energy bars</v>
      </c>
      <c r="G119" s="290" t="str">
        <f>IF(Badges!D437="A","A"," ")</f>
        <v xml:space="preserve"> </v>
      </c>
      <c r="I119" s="289"/>
      <c r="J119" s="292" t="str">
        <f>Badges!C510</f>
        <v>Visit a farm</v>
      </c>
      <c r="K119" s="290" t="str">
        <f>IF(Badges!D510="A","A"," ")</f>
        <v xml:space="preserve"> </v>
      </c>
      <c r="M119" s="349"/>
      <c r="N119" s="339"/>
      <c r="O119" s="350"/>
      <c r="Q119" s="480" t="str">
        <f>'Fun Patches'!C35</f>
        <v>&lt;List Patch Here&gt;</v>
      </c>
      <c r="R119" s="481"/>
      <c r="S119" s="297" t="str">
        <f>IF('Fun Patches'!D35="A","A"," ")</f>
        <v xml:space="preserve"> </v>
      </c>
    </row>
    <row r="120" spans="1:22">
      <c r="A120" s="289"/>
      <c r="B120" s="292" t="str">
        <f>Badges!C364</f>
        <v>Calm</v>
      </c>
      <c r="C120" s="290" t="str">
        <f>IF(Badges!D364="A","A"," ")</f>
        <v xml:space="preserve"> </v>
      </c>
      <c r="E120" s="289"/>
      <c r="F120" s="292" t="str">
        <f>Badges!C438</f>
        <v>Create a snack for a group</v>
      </c>
      <c r="G120" s="290" t="str">
        <f>IF(Badges!D438="A","A"," ")</f>
        <v xml:space="preserve"> </v>
      </c>
      <c r="I120" s="289"/>
      <c r="J120" s="292" t="str">
        <f>Badges!C511</f>
        <v>Take a bug walk or bug hike</v>
      </c>
      <c r="K120" s="290" t="str">
        <f>IF(Badges!D511="A","A"," ")</f>
        <v xml:space="preserve"> </v>
      </c>
      <c r="M120" s="464" t="s">
        <v>127</v>
      </c>
      <c r="N120" s="468"/>
      <c r="O120" s="468"/>
      <c r="Q120" s="480" t="str">
        <f>'Fun Patches'!C36</f>
        <v>&lt;List Patch Here&gt;</v>
      </c>
      <c r="R120" s="481"/>
      <c r="S120" s="297" t="str">
        <f>IF('Fun Patches'!D36="A","A"," ")</f>
        <v xml:space="preserve"> </v>
      </c>
    </row>
    <row r="121" spans="1:22">
      <c r="A121" s="289"/>
      <c r="B121" s="292" t="str">
        <f>Badges!C365</f>
        <v>Happy</v>
      </c>
      <c r="C121" s="290" t="str">
        <f>IF(Badges!D365="A","A"," ")</f>
        <v xml:space="preserve"> </v>
      </c>
      <c r="E121" s="289"/>
      <c r="F121" s="292" t="str">
        <f>Badges!C439</f>
        <v>Make a lunchtime snack</v>
      </c>
      <c r="G121" s="290" t="str">
        <f>IF(Badges!D439="A","A"," ")</f>
        <v xml:space="preserve"> </v>
      </c>
      <c r="I121" s="289"/>
      <c r="J121" s="292" t="str">
        <f>Badges!C512</f>
        <v>Visit a museum, zoo, or botanical</v>
      </c>
      <c r="K121" s="290" t="str">
        <f>IF(Badges!D512="A","A"," ")</f>
        <v xml:space="preserve"> </v>
      </c>
      <c r="M121" s="482" t="str">
        <f>'Fun Patches'!C5</f>
        <v>&lt;List Patch Here&gt;</v>
      </c>
      <c r="N121" s="483"/>
      <c r="O121" s="290" t="str">
        <f>IF('Fun Patches'!D5="A","A"," ")</f>
        <v xml:space="preserve"> </v>
      </c>
      <c r="Q121" s="480" t="str">
        <f>'Fun Patches'!C37</f>
        <v>&lt;List Patch Here&gt;</v>
      </c>
      <c r="R121" s="481"/>
      <c r="S121" s="297" t="str">
        <f>IF('Fun Patches'!D37="A","A"," ")</f>
        <v xml:space="preserve"> </v>
      </c>
    </row>
    <row r="122" spans="1:22">
      <c r="A122" s="289"/>
      <c r="B122" s="292" t="str">
        <f>Badges!C366</f>
        <v>Angry</v>
      </c>
      <c r="C122" s="290" t="str">
        <f>IF(Badges!D366="A","A","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Patches'!D6="A","A"," ")</f>
        <v xml:space="preserve"> </v>
      </c>
      <c r="Q122" s="480" t="str">
        <f>'Fun Patches'!C38</f>
        <v>&lt;List Patch Here&gt;</v>
      </c>
      <c r="R122" s="481"/>
      <c r="S122" s="297" t="str">
        <f>IF('Fun Patches'!D38="A","A"," ")</f>
        <v xml:space="preserve"> </v>
      </c>
    </row>
    <row r="123" spans="1:22">
      <c r="A123" s="289">
        <v>4</v>
      </c>
      <c r="B123" s="292" t="str">
        <f>Badges!C367</f>
        <v>Paint without brushes</v>
      </c>
      <c r="C123" s="304"/>
      <c r="E123" s="289"/>
      <c r="F123" s="292" t="str">
        <f>Badges!C441</f>
        <v>Make your own milk shake</v>
      </c>
      <c r="G123" s="290" t="str">
        <f>IF(Badges!D441="A","A"," ")</f>
        <v xml:space="preserve"> </v>
      </c>
      <c r="I123" s="289">
        <v>1</v>
      </c>
      <c r="J123" s="292" t="str">
        <f>Badges!C517</f>
        <v>Shop for elf items with your elf doll</v>
      </c>
      <c r="K123" s="304"/>
      <c r="M123" s="480" t="str">
        <f>'Fun Patches'!C7</f>
        <v>&lt;List Patch Here&gt;</v>
      </c>
      <c r="N123" s="481"/>
      <c r="O123" s="297" t="str">
        <f>IF('Fun Patches'!D7="A","A"," ")</f>
        <v xml:space="preserve"> </v>
      </c>
      <c r="Q123" s="480" t="str">
        <f>'Fun Patches'!C39</f>
        <v>&lt;List Patch Here&gt;</v>
      </c>
      <c r="R123" s="481"/>
      <c r="S123" s="297" t="str">
        <f>IF('Fun Patches'!D39="A","A"," ")</f>
        <v xml:space="preserve"> </v>
      </c>
    </row>
    <row r="124" spans="1:22">
      <c r="A124" s="289"/>
      <c r="B124" s="292" t="str">
        <f>Badges!C368</f>
        <v>Paint something from nature</v>
      </c>
      <c r="C124" s="290" t="str">
        <f>IF(Badges!D368="A","A"," ")</f>
        <v xml:space="preserve"> </v>
      </c>
      <c r="E124" s="289"/>
      <c r="F124" s="292" t="str">
        <f>Badges!C442</f>
        <v>Make your own fruit smoothie</v>
      </c>
      <c r="G124" s="290" t="str">
        <f>IF(Badges!D442="A","A"," ")</f>
        <v xml:space="preserve"> </v>
      </c>
      <c r="I124" s="289"/>
      <c r="J124" s="292" t="str">
        <f>Badges!C518</f>
        <v>Go shopping…at home</v>
      </c>
      <c r="K124" s="290" t="str">
        <f>IF(Badges!D518="A","A"," ")</f>
        <v xml:space="preserve"> </v>
      </c>
      <c r="M124" s="480" t="str">
        <f>'Fun Patches'!C8</f>
        <v>&lt;List Patch Here&gt;</v>
      </c>
      <c r="N124" s="481"/>
      <c r="O124" s="297" t="str">
        <f>IF('Fun Patches'!D8="A","A"," ")</f>
        <v xml:space="preserve"> </v>
      </c>
      <c r="Q124" s="480" t="str">
        <f>'Fun Patches'!C40</f>
        <v>&lt;List Patch Here&gt;</v>
      </c>
      <c r="R124" s="481"/>
      <c r="S124" s="297" t="str">
        <f>IF('Fun Patches'!D40="A","A"," ")</f>
        <v xml:space="preserve"> </v>
      </c>
    </row>
    <row r="125" spans="1:22">
      <c r="A125" s="289"/>
      <c r="B125" s="292" t="str">
        <f>Badges!C369</f>
        <v>Paint with indoor objects</v>
      </c>
      <c r="C125" s="290" t="str">
        <f>IF(Badges!D369="A","A"," ")</f>
        <v xml:space="preserve"> </v>
      </c>
      <c r="E125" s="289"/>
      <c r="F125" s="292" t="str">
        <f>Badges!C443</f>
        <v>Make your own party punch</v>
      </c>
      <c r="G125" s="290" t="str">
        <f>IF(Badges!D443="A","A"," ")</f>
        <v xml:space="preserve"> </v>
      </c>
      <c r="I125" s="289"/>
      <c r="J125" s="292" t="str">
        <f>Badges!C519</f>
        <v>Go shopping with a Brownie friends</v>
      </c>
      <c r="K125" s="290" t="str">
        <f>IF(Badges!D519="A","A"," ")</f>
        <v xml:space="preserve"> </v>
      </c>
      <c r="M125" s="480" t="str">
        <f>'Fun Patches'!C9</f>
        <v>&lt;List Patch Here&gt;</v>
      </c>
      <c r="N125" s="481"/>
      <c r="O125" s="297" t="str">
        <f>IF('Fun Patches'!D9="A","A"," ")</f>
        <v xml:space="preserve"> </v>
      </c>
      <c r="Q125" s="480" t="str">
        <f>'Fun Patches'!C41</f>
        <v>&lt;List Patch Here&gt;</v>
      </c>
      <c r="R125" s="481"/>
      <c r="S125" s="297" t="str">
        <f>IF('Fun Patches'!D41="A","A"," ")</f>
        <v xml:space="preserve"> </v>
      </c>
    </row>
    <row r="126" spans="1:22">
      <c r="A126" s="289"/>
      <c r="B126" s="292" t="str">
        <f>Badges!C370</f>
        <v>Paint with a stamp</v>
      </c>
      <c r="C126" s="290" t="str">
        <f>IF(Badges!D370="A","A"," ")</f>
        <v xml:space="preserve"> </v>
      </c>
      <c r="E126" s="466" t="str">
        <f>Badges!B446</f>
        <v>Brownie First Aid</v>
      </c>
      <c r="F126" s="467"/>
      <c r="G126" s="467"/>
      <c r="I126" s="289"/>
      <c r="J126" s="292" t="str">
        <f>Badges!C520</f>
        <v>Go shopping with your Brownie</v>
      </c>
      <c r="K126" s="290" t="str">
        <f>IF(Badges!D520="A","A"," ")</f>
        <v xml:space="preserve"> </v>
      </c>
      <c r="M126" s="480" t="str">
        <f>'Fun Patches'!C10</f>
        <v>&lt;List Patch Here&gt;</v>
      </c>
      <c r="N126" s="481"/>
      <c r="O126" s="297" t="str">
        <f>IF('Fun Patches'!D10="A","A"," ")</f>
        <v xml:space="preserve"> </v>
      </c>
      <c r="Q126" s="480" t="str">
        <f>'Fun Patches'!C42</f>
        <v>&lt;List Patch Here&gt;</v>
      </c>
      <c r="R126" s="481"/>
      <c r="S126" s="297" t="str">
        <f>IF('Fun Patches'!D42="A","A","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Patches'!D11="A","A"," ")</f>
        <v xml:space="preserve"> </v>
      </c>
      <c r="Q127" s="480" t="str">
        <f>'Fun Patches'!C43</f>
        <v>&lt;List Patch Here&gt;</v>
      </c>
      <c r="R127" s="481"/>
      <c r="S127" s="297" t="str">
        <f>IF('Fun Patches'!D43="A","A"," ")</f>
        <v xml:space="preserve"> </v>
      </c>
    </row>
    <row r="128" spans="1:22">
      <c r="A128" s="289"/>
      <c r="B128" s="292" t="str">
        <f>Badges!C372</f>
        <v>Paint a mural that tells a story</v>
      </c>
      <c r="C128" s="290" t="str">
        <f>IF(Badges!D372="A","A"," ")</f>
        <v xml:space="preserve"> </v>
      </c>
      <c r="E128" s="289"/>
      <c r="F128" s="292" t="str">
        <f>Badges!C448</f>
        <v>Role-play 911</v>
      </c>
      <c r="G128" s="290" t="str">
        <f>IF(Badges!D448="A","A"," ")</f>
        <v xml:space="preserve"> </v>
      </c>
      <c r="I128" s="289"/>
      <c r="J128" s="292" t="str">
        <f>Badges!C522</f>
        <v>Shop at a store</v>
      </c>
      <c r="K128" s="290" t="str">
        <f>IF(Badges!D522="A","A"," ")</f>
        <v xml:space="preserve"> </v>
      </c>
      <c r="M128" s="480" t="str">
        <f>'Fun Patches'!C12</f>
        <v>&lt;List Patch Here&gt;</v>
      </c>
      <c r="N128" s="481"/>
      <c r="O128" s="297" t="str">
        <f>IF('Fun Patches'!D12="A","A"," ")</f>
        <v xml:space="preserve"> </v>
      </c>
      <c r="Q128" s="480" t="str">
        <f>'Fun Patches'!C44</f>
        <v>&lt;List Patch Here&gt;</v>
      </c>
      <c r="R128" s="481"/>
      <c r="S128" s="297" t="str">
        <f>IF('Fun Patches'!D44="A","A"," ")</f>
        <v xml:space="preserve"> </v>
      </c>
    </row>
    <row r="129" spans="1:19">
      <c r="A129" s="289"/>
      <c r="B129" s="292" t="str">
        <f>Badges!C373</f>
        <v>Paint a mural about your Girl</v>
      </c>
      <c r="C129" s="290" t="str">
        <f>IF(Badges!D373="A","A"," ")</f>
        <v xml:space="preserve"> </v>
      </c>
      <c r="E129" s="289"/>
      <c r="F129" s="292" t="str">
        <f>Badges!C449</f>
        <v>Practice 911 with a friend or family</v>
      </c>
      <c r="G129" s="290" t="str">
        <f>IF(Badges!D449="A","A"," ")</f>
        <v xml:space="preserve"> </v>
      </c>
      <c r="I129" s="289"/>
      <c r="J129" s="292" t="str">
        <f>Badges!C523</f>
        <v>Shop on paper</v>
      </c>
      <c r="K129" s="290" t="str">
        <f>IF(Badges!D523="A","A"," ")</f>
        <v xml:space="preserve"> </v>
      </c>
      <c r="M129" s="480" t="str">
        <f>'Fun Patches'!C13</f>
        <v>&lt;List Patch Here&gt;</v>
      </c>
      <c r="N129" s="481"/>
      <c r="O129" s="297" t="str">
        <f>IF('Fun Patches'!D13="A","A"," ")</f>
        <v xml:space="preserve"> </v>
      </c>
      <c r="Q129" s="480" t="str">
        <f>'Fun Patches'!C45</f>
        <v>&lt;List Patch Here&gt;</v>
      </c>
      <c r="R129" s="481"/>
      <c r="S129" s="297" t="str">
        <f>IF('Fun Patches'!D45="A","A"," ")</f>
        <v xml:space="preserve"> </v>
      </c>
    </row>
    <row r="130" spans="1:19">
      <c r="A130" s="289"/>
      <c r="B130" s="292" t="str">
        <f>Badges!C374</f>
        <v>Paint a mural that tells the story</v>
      </c>
      <c r="C130" s="290" t="str">
        <f>IF(Badges!D374="A","A"," ")</f>
        <v xml:space="preserve"> </v>
      </c>
      <c r="E130" s="289"/>
      <c r="F130" s="292" t="str">
        <f>Badges!C450</f>
        <v>Get advice from an expert</v>
      </c>
      <c r="G130" s="290" t="str">
        <f>IF(Badges!D450="A","A"," ")</f>
        <v xml:space="preserve"> </v>
      </c>
      <c r="I130" s="289"/>
      <c r="J130" s="292" t="str">
        <f>Badges!C524</f>
        <v>Shop online</v>
      </c>
      <c r="K130" s="290" t="str">
        <f>IF(Badges!D524="A","A"," ")</f>
        <v xml:space="preserve"> </v>
      </c>
      <c r="M130" s="480" t="str">
        <f>'Fun Patches'!C14</f>
        <v>&lt;List Patch Here&gt;</v>
      </c>
      <c r="N130" s="481"/>
      <c r="O130" s="297" t="str">
        <f>IF('Fun Patches'!D14="A","A"," ")</f>
        <v xml:space="preserve"> </v>
      </c>
      <c r="Q130" s="480" t="str">
        <f>'Fun Patches'!C46</f>
        <v>&lt;List Patch Here&gt;</v>
      </c>
      <c r="R130" s="481"/>
      <c r="S130" s="297" t="str">
        <f>IF('Fun Patches'!D46="A","A","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Patches'!D15="A","A"," ")</f>
        <v xml:space="preserve"> </v>
      </c>
      <c r="Q131" s="482" t="str">
        <f>'Fun Patches'!C47</f>
        <v>&lt;List Patch Here&gt;</v>
      </c>
      <c r="R131" s="483"/>
      <c r="S131" s="290" t="str">
        <f>IF('Fun Patches'!D47="A","A"," ")</f>
        <v xml:space="preserve"> </v>
      </c>
    </row>
    <row r="132" spans="1:19">
      <c r="A132" s="289">
        <v>1</v>
      </c>
      <c r="B132" s="292" t="str">
        <f>Badges!C378</f>
        <v>Follow the rules</v>
      </c>
      <c r="C132" s="304"/>
      <c r="E132" s="289"/>
      <c r="F132" s="292" t="str">
        <f>Badges!C452</f>
        <v>Interview a medical professional</v>
      </c>
      <c r="G132" s="290" t="str">
        <f>IF(Badges!D452="A","A"," ")</f>
        <v xml:space="preserve"> </v>
      </c>
      <c r="I132" s="289"/>
      <c r="J132" s="292" t="str">
        <f>Badges!C526</f>
        <v>Browse through catalogs</v>
      </c>
      <c r="K132" s="290" t="str">
        <f>IF(Badges!D526="A","A"," ")</f>
        <v xml:space="preserve"> </v>
      </c>
      <c r="M132" s="480" t="str">
        <f>'Fun Patches'!C16</f>
        <v>&lt;List Patch Here&gt;</v>
      </c>
      <c r="N132" s="481"/>
      <c r="O132" s="297" t="str">
        <f>IF('Fun Patches'!D16="A","A"," ")</f>
        <v xml:space="preserve"> </v>
      </c>
      <c r="Q132" s="480" t="str">
        <f>'Fun Patches'!C48</f>
        <v>&lt;List Patch Here&gt;</v>
      </c>
      <c r="R132" s="481"/>
      <c r="S132" s="297" t="str">
        <f>IF('Fun Patches'!D48="A","A"," ")</f>
        <v xml:space="preserve"> </v>
      </c>
    </row>
    <row r="133" spans="1:19">
      <c r="A133" s="289"/>
      <c r="B133" s="292" t="str">
        <f>Badges!C379</f>
        <v>Teach the rules of an active</v>
      </c>
      <c r="C133" s="290" t="str">
        <f>IF(Badges!D379="A","A"," ")</f>
        <v xml:space="preserve"> </v>
      </c>
      <c r="E133" s="289"/>
      <c r="F133" s="292" t="str">
        <f>Badges!C453</f>
        <v>Talk to the police</v>
      </c>
      <c r="G133" s="290" t="str">
        <f>IF(Badges!D453="A","A"," ")</f>
        <v xml:space="preserve"> </v>
      </c>
      <c r="I133" s="289"/>
      <c r="J133" s="292" t="str">
        <f>Badges!C527</f>
        <v>Go to the mall</v>
      </c>
      <c r="K133" s="290" t="str">
        <f>IF(Badges!D527="A","A"," ")</f>
        <v xml:space="preserve"> </v>
      </c>
      <c r="M133" s="482" t="str">
        <f>'Fun Patches'!C17</f>
        <v>&lt;List Patch Here&gt;</v>
      </c>
      <c r="N133" s="483"/>
      <c r="O133" s="290" t="str">
        <f>IF('Fun Patches'!D17="A","A"," ")</f>
        <v xml:space="preserve"> </v>
      </c>
      <c r="Q133" s="480" t="str">
        <f>'Fun Patches'!C49</f>
        <v>&lt;List Patch Here&gt;</v>
      </c>
      <c r="R133" s="481"/>
      <c r="S133" s="297" t="str">
        <f>IF('Fun Patches'!D49="A","A"," ")</f>
        <v xml:space="preserve"> </v>
      </c>
    </row>
    <row r="134" spans="1:19">
      <c r="A134" s="289"/>
      <c r="B134" s="292" t="str">
        <f>Badges!C380</f>
        <v>Make up two new rules for hide</v>
      </c>
      <c r="C134" s="290" t="str">
        <f>IF(Badges!D380="A","A"," ")</f>
        <v xml:space="preserve"> </v>
      </c>
      <c r="E134" s="289"/>
      <c r="F134" s="292" t="str">
        <f>Badges!C454</f>
        <v>Visit a fire station</v>
      </c>
      <c r="G134" s="290" t="str">
        <f>IF(Badges!D454="A","A"," ")</f>
        <v xml:space="preserve"> </v>
      </c>
      <c r="I134" s="289"/>
      <c r="J134" s="292" t="str">
        <f>Badges!C528</f>
        <v>Shop secondhand</v>
      </c>
      <c r="K134" s="290" t="str">
        <f>IF(Badges!D528="A","A"," ")</f>
        <v xml:space="preserve"> </v>
      </c>
      <c r="M134" s="480" t="str">
        <f>'Fun Patches'!C18</f>
        <v>&lt;List Patch Here&gt;</v>
      </c>
      <c r="N134" s="481"/>
      <c r="O134" s="297" t="str">
        <f>IF('Fun Patches'!D18="A","A"," ")</f>
        <v xml:space="preserve"> </v>
      </c>
      <c r="Q134" s="480" t="str">
        <f>'Fun Patches'!C50</f>
        <v>&lt;List Patch Here&gt;</v>
      </c>
      <c r="R134" s="481"/>
      <c r="S134" s="297" t="str">
        <f>IF('Fun Patches'!D50="A","A"," ")</f>
        <v xml:space="preserve"> </v>
      </c>
    </row>
    <row r="135" spans="1:19">
      <c r="A135" s="289"/>
      <c r="B135" s="292" t="str">
        <f>Badges!C381</f>
        <v>Learn two rules for a sport or</v>
      </c>
      <c r="C135" s="290" t="str">
        <f>IF(Badges!D381="A","A","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Patches'!D19="A","A"," ")</f>
        <v xml:space="preserve"> </v>
      </c>
      <c r="Q135" s="480" t="str">
        <f>'Fun Patches'!C51</f>
        <v>&lt;List Patch Here&gt;</v>
      </c>
      <c r="R135" s="481"/>
      <c r="S135" s="297" t="str">
        <f>IF('Fun Patches'!D51="A","A"," ")</f>
        <v xml:space="preserve"> </v>
      </c>
    </row>
    <row r="136" spans="1:19">
      <c r="A136" s="289">
        <v>2</v>
      </c>
      <c r="B136" s="292" t="str">
        <f>Badges!C382</f>
        <v>Include everyone</v>
      </c>
      <c r="C136" s="304"/>
      <c r="E136" s="289"/>
      <c r="F136" s="292" t="str">
        <f>Badges!C456</f>
        <v>Make a first aid kit for your home</v>
      </c>
      <c r="G136" s="290" t="str">
        <f>IF(Badges!D456="A","A"," ")</f>
        <v xml:space="preserve"> </v>
      </c>
      <c r="I136" s="289"/>
      <c r="J136" s="292" t="str">
        <f>Badges!C530</f>
        <v>You have $15 total</v>
      </c>
      <c r="K136" s="290" t="str">
        <f>IF(Badges!D530="A","A"," ")</f>
        <v xml:space="preserve"> </v>
      </c>
      <c r="M136" s="480" t="str">
        <f>'Fun Patches'!C20</f>
        <v>&lt;List Patch Here&gt;</v>
      </c>
      <c r="N136" s="481"/>
      <c r="O136" s="297" t="str">
        <f>IF('Fun Patches'!D20="A","A"," ")</f>
        <v xml:space="preserve"> </v>
      </c>
      <c r="Q136" s="480" t="str">
        <f>'Fun Patches'!C52</f>
        <v>&lt;List Patch Here&gt;</v>
      </c>
      <c r="R136" s="481"/>
      <c r="S136" s="297" t="str">
        <f>IF('Fun Patches'!D52="A","A"," ")</f>
        <v xml:space="preserve"> </v>
      </c>
    </row>
    <row r="137" spans="1:19">
      <c r="A137" s="289"/>
      <c r="B137" s="292" t="str">
        <f>Badges!C383</f>
        <v>Ask a woman about Title IX</v>
      </c>
      <c r="C137" s="290" t="str">
        <f>IF(Badges!D383="A","A"," ")</f>
        <v xml:space="preserve"> </v>
      </c>
      <c r="E137" s="289"/>
      <c r="F137" s="292" t="str">
        <f>Badges!C457</f>
        <v>Make a kit for your Girl Scout</v>
      </c>
      <c r="G137" s="290" t="str">
        <f>IF(Badges!D457="A","A"," ")</f>
        <v xml:space="preserve"> </v>
      </c>
      <c r="I137" s="289"/>
      <c r="J137" s="292" t="str">
        <f>Badges!C531</f>
        <v>You have $30 total</v>
      </c>
      <c r="K137" s="290" t="str">
        <f>IF(Badges!D531="A","A"," ")</f>
        <v xml:space="preserve"> </v>
      </c>
      <c r="M137" s="480" t="str">
        <f>'Fun Patches'!C21</f>
        <v>&lt;List Patch Here&gt;</v>
      </c>
      <c r="N137" s="481"/>
      <c r="O137" s="297" t="str">
        <f>IF('Fun Patches'!D21="A","A"," ")</f>
        <v xml:space="preserve"> </v>
      </c>
      <c r="Q137" s="480" t="str">
        <f>'Fun Patches'!C53</f>
        <v>&lt;List Patch Here&gt;</v>
      </c>
      <c r="R137" s="481"/>
      <c r="S137" s="297" t="str">
        <f>IF('Fun Patches'!D53="A","A"," ")</f>
        <v xml:space="preserve"> </v>
      </c>
    </row>
    <row r="138" spans="1:19">
      <c r="A138" s="289"/>
      <c r="B138" s="292" t="str">
        <f>Badges!C384</f>
        <v>Find a sport that women play</v>
      </c>
      <c r="C138" s="290" t="str">
        <f>IF(Badges!D384="A","A"," ")</f>
        <v xml:space="preserve"> </v>
      </c>
      <c r="E138" s="289"/>
      <c r="F138" s="292" t="str">
        <f>Badges!C458</f>
        <v>Make a first aid kit and donate it</v>
      </c>
      <c r="G138" s="290" t="str">
        <f>IF(Badges!D458="A","A"," ")</f>
        <v xml:space="preserve"> </v>
      </c>
      <c r="I138" s="289"/>
      <c r="J138" s="292" t="str">
        <f>Badges!C532</f>
        <v>Pool your money</v>
      </c>
      <c r="K138" s="290" t="str">
        <f>IF(Badges!D532="A","A"," ")</f>
        <v xml:space="preserve"> </v>
      </c>
      <c r="M138" s="480" t="str">
        <f>'Fun Patches'!C22</f>
        <v>&lt;List Patch Here&gt;</v>
      </c>
      <c r="N138" s="481"/>
      <c r="O138" s="297" t="str">
        <f>IF('Fun Patches'!D22="A","A"," ")</f>
        <v xml:space="preserve"> </v>
      </c>
      <c r="Q138" s="480" t="str">
        <f>'Fun Patches'!C54</f>
        <v>&lt;List Patch Here&gt;</v>
      </c>
      <c r="R138" s="481"/>
      <c r="S138" s="297" t="str">
        <f>IF('Fun Patches'!D54="A","A"," ")</f>
        <v xml:space="preserve"> </v>
      </c>
    </row>
    <row r="139" spans="1:19">
      <c r="A139" s="289"/>
      <c r="B139" s="292" t="str">
        <f>Badges!C385</f>
        <v>Learn about disabilities and</v>
      </c>
      <c r="C139" s="290" t="str">
        <f>IF(Badges!D385="A","A"," ")</f>
        <v xml:space="preserve"> </v>
      </c>
      <c r="M139" s="480" t="str">
        <f>'Fun Patches'!C23</f>
        <v>&lt;List Patch Here&gt;</v>
      </c>
      <c r="N139" s="481"/>
      <c r="O139" s="297" t="str">
        <f>IF('Fun Patches'!D23="A","A"," ")</f>
        <v xml:space="preserve"> </v>
      </c>
    </row>
    <row r="140" spans="1:19" ht="23.25">
      <c r="A140" s="471" t="str">
        <f ca="1">MID(CELL("filename",A78),FIND(IF(ISERROR(FIND("]",CELL("filename",A78))),"$","]"),CELL("filename",A78))+1,256)</f>
        <v>Brownie 1</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Own'!D31="A","A"," ")</f>
        <v xml:space="preserve"> </v>
      </c>
      <c r="I142" s="289">
        <v>1</v>
      </c>
      <c r="J142" s="354" t="str">
        <f>'Council Own'!C55</f>
        <v>&lt;List Requirement Here&gt;</v>
      </c>
      <c r="K142" s="297" t="str">
        <f>IF('Council Own'!D55="A","A"," ")</f>
        <v xml:space="preserve"> </v>
      </c>
      <c r="M142" s="289">
        <v>1</v>
      </c>
      <c r="N142" s="354" t="str">
        <f>'Council Own'!C79</f>
        <v>&lt;List Requirement Here&gt;</v>
      </c>
      <c r="O142" s="297" t="str">
        <f>IF('Council Own'!D79="A","A"," ")</f>
        <v xml:space="preserve"> </v>
      </c>
      <c r="Q142" s="289">
        <v>1</v>
      </c>
      <c r="R142" s="354" t="str">
        <f>'Council Own'!C103</f>
        <v>&lt;List Requirement Here&gt;</v>
      </c>
      <c r="S142" s="297" t="str">
        <f>IF('Council Own'!D103="A","A"," ")</f>
        <v xml:space="preserve"> </v>
      </c>
    </row>
    <row r="143" spans="1:19">
      <c r="A143" s="499" t="str">
        <f>'Council Own'!B6</f>
        <v>&lt;&lt;List Badge Here&gt;&gt;</v>
      </c>
      <c r="B143" s="500"/>
      <c r="C143" s="291" t="str">
        <f>IF('Council Own'!D28="C","C",IF('Council Own'!D28="P","P",""))</f>
        <v/>
      </c>
      <c r="E143" s="289"/>
      <c r="F143" s="354" t="str">
        <f>'Council Own'!C32</f>
        <v>&lt;List Requirement Here&gt;</v>
      </c>
      <c r="G143" s="297" t="str">
        <f>IF('Council Own'!D32="A","A"," ")</f>
        <v xml:space="preserve"> </v>
      </c>
      <c r="I143" s="289"/>
      <c r="J143" s="354" t="str">
        <f>'Council Own'!C56</f>
        <v>&lt;List Requirement Here&gt;</v>
      </c>
      <c r="K143" s="297" t="str">
        <f>IF('Council Own'!D56="A","A"," ")</f>
        <v xml:space="preserve"> </v>
      </c>
      <c r="M143" s="289"/>
      <c r="N143" s="354" t="str">
        <f>'Council Own'!C80</f>
        <v>&lt;List Requirement Here&gt;</v>
      </c>
      <c r="O143" s="297" t="str">
        <f>IF('Council Own'!D80="A","A"," ")</f>
        <v xml:space="preserve"> </v>
      </c>
      <c r="Q143" s="289"/>
      <c r="R143" s="354" t="str">
        <f>'Council Own'!C104</f>
        <v>&lt;List Requirement Here&gt;</v>
      </c>
      <c r="S143" s="297" t="str">
        <f>IF('Council Own'!D104="A","A"," ")</f>
        <v xml:space="preserve"> </v>
      </c>
    </row>
    <row r="144" spans="1:19">
      <c r="A144" s="499" t="str">
        <f>'Council Own'!B30</f>
        <v>&lt;&lt;List Badge Here&gt;&gt;</v>
      </c>
      <c r="B144" s="500"/>
      <c r="C144" s="291" t="str">
        <f>IF('Council Own'!D52="C","C",IF('Council Own'!D52="P","P",""))</f>
        <v/>
      </c>
      <c r="E144" s="289"/>
      <c r="F144" s="354" t="str">
        <f>'Council Own'!C33</f>
        <v>&lt;List Requirement Here&gt;</v>
      </c>
      <c r="G144" s="297" t="str">
        <f>IF('Council Own'!D33="A","A"," ")</f>
        <v xml:space="preserve"> </v>
      </c>
      <c r="I144" s="289"/>
      <c r="J144" s="354" t="str">
        <f>'Council Own'!C57</f>
        <v>&lt;List Requirement Here&gt;</v>
      </c>
      <c r="K144" s="297" t="str">
        <f>IF('Council Own'!D57="A","A"," ")</f>
        <v xml:space="preserve"> </v>
      </c>
      <c r="M144" s="289"/>
      <c r="N144" s="354" t="str">
        <f>'Council Own'!C81</f>
        <v>&lt;List Requirement Here&gt;</v>
      </c>
      <c r="O144" s="297" t="str">
        <f>IF('Council Own'!D81="A","A"," ")</f>
        <v xml:space="preserve"> </v>
      </c>
      <c r="Q144" s="289"/>
      <c r="R144" s="354" t="str">
        <f>'Council Own'!C105</f>
        <v>&lt;List Requirement Here&gt;</v>
      </c>
      <c r="S144" s="297" t="str">
        <f>IF('Council Own'!D105="A","A"," ")</f>
        <v xml:space="preserve"> </v>
      </c>
    </row>
    <row r="145" spans="1:19" ht="12.75" customHeight="1">
      <c r="A145" s="499" t="str">
        <f>'Council Own'!B54</f>
        <v>&lt;&lt;List Badge Here&gt;&gt;</v>
      </c>
      <c r="B145" s="500"/>
      <c r="C145" s="291" t="str">
        <f>IF('Council Own'!D76="C","C",IF('Council Own'!D76="P","P",""))</f>
        <v/>
      </c>
      <c r="E145" s="289"/>
      <c r="F145" s="354" t="str">
        <f>'Council Own'!C34</f>
        <v>&lt;List Requirement Here&gt;</v>
      </c>
      <c r="G145" s="297" t="str">
        <f>IF('Council Own'!D34="A","A"," ")</f>
        <v xml:space="preserve"> </v>
      </c>
      <c r="I145" s="289"/>
      <c r="J145" s="354" t="str">
        <f>'Council Own'!C58</f>
        <v>&lt;List Requirement Here&gt;</v>
      </c>
      <c r="K145" s="297" t="str">
        <f>IF('Council Own'!D58="A","A"," ")</f>
        <v xml:space="preserve"> </v>
      </c>
      <c r="M145" s="289"/>
      <c r="N145" s="354" t="str">
        <f>'Council Own'!C82</f>
        <v>&lt;List Requirement Here&gt;</v>
      </c>
      <c r="O145" s="297" t="str">
        <f>IF('Council Own'!D82="A","A"," ")</f>
        <v xml:space="preserve"> </v>
      </c>
      <c r="Q145" s="289"/>
      <c r="R145" s="354" t="str">
        <f>'Council Own'!C106</f>
        <v>&lt;List Requirement Here&gt;</v>
      </c>
      <c r="S145" s="297" t="str">
        <f>IF('Council Own'!D106="A","A"," ")</f>
        <v xml:space="preserve"> </v>
      </c>
    </row>
    <row r="146" spans="1:19" ht="12.75" customHeight="1">
      <c r="A146" s="499" t="str">
        <f>'Council Own'!B78</f>
        <v>&lt;&lt;List Badge Here&gt;&gt;</v>
      </c>
      <c r="B146" s="500"/>
      <c r="C146" s="291" t="str">
        <f>IF('Council Own'!D100="C","C",IF('Council Own'!D100="P","P",""))</f>
        <v/>
      </c>
      <c r="E146" s="289">
        <v>2</v>
      </c>
      <c r="F146" s="354" t="str">
        <f>'Council Own'!C35</f>
        <v>&lt;List Requirement Here&gt;</v>
      </c>
      <c r="G146" s="297" t="str">
        <f>IF('Council Own'!D35="A","A"," ")</f>
        <v xml:space="preserve"> </v>
      </c>
      <c r="I146" s="289">
        <v>2</v>
      </c>
      <c r="J146" s="354" t="str">
        <f>'Council Own'!C59</f>
        <v>&lt;List Requirement Here&gt;</v>
      </c>
      <c r="K146" s="297" t="str">
        <f>IF('Council Own'!D59="A","A"," ")</f>
        <v xml:space="preserve"> </v>
      </c>
      <c r="M146" s="289">
        <v>2</v>
      </c>
      <c r="N146" s="354" t="str">
        <f>'Council Own'!C83</f>
        <v>&lt;List Requirement Here&gt;</v>
      </c>
      <c r="O146" s="297" t="str">
        <f>IF('Council Own'!D83="A","A"," ")</f>
        <v xml:space="preserve"> </v>
      </c>
      <c r="Q146" s="289">
        <v>2</v>
      </c>
      <c r="R146" s="354" t="str">
        <f>'Council Own'!C107</f>
        <v>&lt;List Requirement Here&gt;</v>
      </c>
      <c r="S146" s="297" t="str">
        <f>IF('Council Own'!D107="A","A"," ")</f>
        <v xml:space="preserve"> </v>
      </c>
    </row>
    <row r="147" spans="1:19">
      <c r="A147" s="499" t="str">
        <f>'Council Own'!B102</f>
        <v>&lt;&lt;List Badge Here&gt;&gt;</v>
      </c>
      <c r="B147" s="500"/>
      <c r="C147" s="291" t="str">
        <f>IF('Council Own'!D124="C","C",IF('Council Own'!D124="P","P",""))</f>
        <v/>
      </c>
      <c r="E147" s="289"/>
      <c r="F147" s="354" t="str">
        <f>'Council Own'!C36</f>
        <v>&lt;List Requirement Here&gt;</v>
      </c>
      <c r="G147" s="297" t="str">
        <f>IF('Council Own'!D36="A","A"," ")</f>
        <v xml:space="preserve"> </v>
      </c>
      <c r="I147" s="289"/>
      <c r="J147" s="354" t="str">
        <f>'Council Own'!C60</f>
        <v>&lt;List Requirement Here&gt;</v>
      </c>
      <c r="K147" s="297" t="str">
        <f>IF('Council Own'!D60="A","A"," ")</f>
        <v xml:space="preserve"> </v>
      </c>
      <c r="M147" s="289"/>
      <c r="N147" s="354" t="str">
        <f>'Council Own'!C84</f>
        <v>&lt;List Requirement Here&gt;</v>
      </c>
      <c r="O147" s="297" t="str">
        <f>IF('Council Own'!D84="A","A"," ")</f>
        <v xml:space="preserve"> </v>
      </c>
      <c r="Q147" s="289"/>
      <c r="R147" s="354" t="str">
        <f>'Council Own'!C108</f>
        <v>&lt;List Requirement Here&gt;</v>
      </c>
      <c r="S147" s="297" t="str">
        <f>IF('Council Own'!D108="A","A"," ")</f>
        <v xml:space="preserve"> </v>
      </c>
    </row>
    <row r="148" spans="1:19">
      <c r="E148" s="289"/>
      <c r="F148" s="354" t="str">
        <f>'Council Own'!C37</f>
        <v>&lt;List Requirement Here&gt;</v>
      </c>
      <c r="G148" s="297" t="str">
        <f>IF('Council Own'!D37="A","A"," ")</f>
        <v xml:space="preserve"> </v>
      </c>
      <c r="I148" s="289"/>
      <c r="J148" s="354" t="str">
        <f>'Council Own'!C61</f>
        <v>&lt;List Requirement Here&gt;</v>
      </c>
      <c r="K148" s="297" t="str">
        <f>IF('Council Own'!D61="A","A"," ")</f>
        <v xml:space="preserve"> </v>
      </c>
      <c r="M148" s="289"/>
      <c r="N148" s="354" t="str">
        <f>'Council Own'!C85</f>
        <v>&lt;List Requirement Here&gt;</v>
      </c>
      <c r="O148" s="297" t="str">
        <f>IF('Council Own'!D85="A","A"," ")</f>
        <v xml:space="preserve"> </v>
      </c>
      <c r="Q148" s="289"/>
      <c r="R148" s="354" t="str">
        <f>'Council Own'!C109</f>
        <v>&lt;List Requirement Here&gt;</v>
      </c>
      <c r="S148" s="297" t="str">
        <f>IF('Council Own'!D109="A","A"," ")</f>
        <v xml:space="preserve"> </v>
      </c>
    </row>
    <row r="149" spans="1:19">
      <c r="A149" s="484" t="s">
        <v>84</v>
      </c>
      <c r="B149" s="484"/>
      <c r="C149" s="484"/>
      <c r="E149" s="289"/>
      <c r="F149" s="354" t="str">
        <f>'Council Own'!C38</f>
        <v>&lt;List Requirement Here&gt;</v>
      </c>
      <c r="G149" s="297" t="str">
        <f>IF('Council Own'!D38="A","A"," ")</f>
        <v xml:space="preserve"> </v>
      </c>
      <c r="I149" s="289"/>
      <c r="J149" s="354" t="str">
        <f>'Council Own'!C62</f>
        <v>&lt;List Requirement Here&gt;</v>
      </c>
      <c r="K149" s="297" t="str">
        <f>IF('Council Own'!D62="A","A"," ")</f>
        <v xml:space="preserve"> </v>
      </c>
      <c r="M149" s="289"/>
      <c r="N149" s="354" t="str">
        <f>'Council Own'!C86</f>
        <v>&lt;List Requirement Here&gt;</v>
      </c>
      <c r="O149" s="297" t="str">
        <f>IF('Council Own'!D86="A","A"," ")</f>
        <v xml:space="preserve"> </v>
      </c>
      <c r="Q149" s="289"/>
      <c r="R149" s="354" t="str">
        <f>'Council Own'!C110</f>
        <v>&lt;List Requirement Here&gt;</v>
      </c>
      <c r="S149" s="297" t="str">
        <f>IF('Council Own'!D110="A","A"," ")</f>
        <v xml:space="preserve"> </v>
      </c>
    </row>
    <row r="150" spans="1:19">
      <c r="A150" s="284" t="str">
        <f>'Council Own'!B6</f>
        <v>&lt;&lt;List Badge Here&gt;&gt;</v>
      </c>
      <c r="B150" s="284"/>
      <c r="C150" s="284"/>
      <c r="E150" s="289">
        <v>3</v>
      </c>
      <c r="F150" s="354" t="str">
        <f>'Council Own'!C39</f>
        <v>&lt;List Requirement Here&gt;</v>
      </c>
      <c r="G150" s="297" t="str">
        <f>IF('Council Own'!D39="A","A"," ")</f>
        <v xml:space="preserve"> </v>
      </c>
      <c r="I150" s="289">
        <v>3</v>
      </c>
      <c r="J150" s="354" t="str">
        <f>'Council Own'!C63</f>
        <v>&lt;List Requirement Here&gt;</v>
      </c>
      <c r="K150" s="297" t="str">
        <f>IF('Council Own'!D63="A","A"," ")</f>
        <v xml:space="preserve"> </v>
      </c>
      <c r="M150" s="289">
        <v>3</v>
      </c>
      <c r="N150" s="354" t="str">
        <f>'Council Own'!C87</f>
        <v>&lt;List Requirement Here&gt;</v>
      </c>
      <c r="O150" s="297" t="str">
        <f>IF('Council Own'!D87="A","A"," ")</f>
        <v xml:space="preserve"> </v>
      </c>
      <c r="Q150" s="289">
        <v>3</v>
      </c>
      <c r="R150" s="354" t="str">
        <f>'Council Own'!C111</f>
        <v>&lt;List Requirement Here&gt;</v>
      </c>
      <c r="S150" s="297" t="str">
        <f>IF('Council Own'!D111="A","A"," ")</f>
        <v xml:space="preserve"> </v>
      </c>
    </row>
    <row r="151" spans="1:19">
      <c r="A151" s="289">
        <v>1</v>
      </c>
      <c r="B151" s="299" t="str">
        <f>'Council Own'!C7</f>
        <v>&lt;List Requirement Here&gt;</v>
      </c>
      <c r="C151" s="297" t="str">
        <f>IF('Council Own'!D7="A","A"," ")</f>
        <v xml:space="preserve"> </v>
      </c>
      <c r="E151" s="289"/>
      <c r="F151" s="354" t="str">
        <f>'Council Own'!C40</f>
        <v>&lt;List Requirement Here&gt;</v>
      </c>
      <c r="G151" s="297" t="str">
        <f>IF('Council Own'!D40="A","A"," ")</f>
        <v xml:space="preserve"> </v>
      </c>
      <c r="I151" s="289"/>
      <c r="J151" s="354" t="str">
        <f>'Council Own'!C64</f>
        <v>&lt;List Requirement Here&gt;</v>
      </c>
      <c r="K151" s="297" t="str">
        <f>IF('Council Own'!D64="A","A"," ")</f>
        <v xml:space="preserve"> </v>
      </c>
      <c r="M151" s="289"/>
      <c r="N151" s="354" t="str">
        <f>'Council Own'!C88</f>
        <v>&lt;List Requirement Here&gt;</v>
      </c>
      <c r="O151" s="297" t="str">
        <f>IF('Council Own'!D88="A","A"," ")</f>
        <v xml:space="preserve"> </v>
      </c>
      <c r="Q151" s="289"/>
      <c r="R151" s="354" t="str">
        <f>'Council Own'!C112</f>
        <v>&lt;List Requirement Here&gt;</v>
      </c>
      <c r="S151" s="297" t="str">
        <f>IF('Council Own'!D112="A","A"," ")</f>
        <v xml:space="preserve"> </v>
      </c>
    </row>
    <row r="152" spans="1:19">
      <c r="A152" s="289"/>
      <c r="B152" s="354" t="str">
        <f>'Council Own'!C8</f>
        <v>&lt;List Requirement Here&gt;</v>
      </c>
      <c r="C152" s="297" t="str">
        <f>IF('Council Own'!D8="A","A"," ")</f>
        <v xml:space="preserve"> </v>
      </c>
      <c r="E152" s="289"/>
      <c r="F152" s="354" t="str">
        <f>'Council Own'!C41</f>
        <v>&lt;List Requirement Here&gt;</v>
      </c>
      <c r="G152" s="297" t="str">
        <f>IF('Council Own'!D41="A","A"," ")</f>
        <v xml:space="preserve"> </v>
      </c>
      <c r="I152" s="289"/>
      <c r="J152" s="354" t="str">
        <f>'Council Own'!C65</f>
        <v>&lt;List Requirement Here&gt;</v>
      </c>
      <c r="K152" s="297" t="str">
        <f>IF('Council Own'!D65="A","A"," ")</f>
        <v xml:space="preserve"> </v>
      </c>
      <c r="M152" s="289"/>
      <c r="N152" s="354" t="str">
        <f>'Council Own'!C89</f>
        <v>&lt;List Requirement Here&gt;</v>
      </c>
      <c r="O152" s="297" t="str">
        <f>IF('Council Own'!D89="A","A"," ")</f>
        <v xml:space="preserve"> </v>
      </c>
      <c r="Q152" s="289"/>
      <c r="R152" s="354" t="str">
        <f>'Council Own'!C113</f>
        <v>&lt;List Requirement Here&gt;</v>
      </c>
      <c r="S152" s="297" t="str">
        <f>IF('Council Own'!D113="A","A"," ")</f>
        <v xml:space="preserve"> </v>
      </c>
    </row>
    <row r="153" spans="1:19">
      <c r="A153" s="289"/>
      <c r="B153" s="354" t="str">
        <f>'Council Own'!C9</f>
        <v>&lt;List Requirement Here&gt;</v>
      </c>
      <c r="C153" s="297" t="str">
        <f>IF('Council Own'!D9="A","A"," ")</f>
        <v xml:space="preserve"> </v>
      </c>
      <c r="E153" s="289"/>
      <c r="F153" s="354" t="str">
        <f>'Council Own'!C42</f>
        <v>&lt;List Requirement Here&gt;</v>
      </c>
      <c r="G153" s="297" t="str">
        <f>IF('Council Own'!D42="A","A"," ")</f>
        <v xml:space="preserve"> </v>
      </c>
      <c r="I153" s="289"/>
      <c r="J153" s="354" t="str">
        <f>'Council Own'!C66</f>
        <v>&lt;List Requirement Here&gt;</v>
      </c>
      <c r="K153" s="297" t="str">
        <f>IF('Council Own'!D66="A","A"," ")</f>
        <v xml:space="preserve"> </v>
      </c>
      <c r="M153" s="289"/>
      <c r="N153" s="354" t="str">
        <f>'Council Own'!C90</f>
        <v>&lt;List Requirement Here&gt;</v>
      </c>
      <c r="O153" s="297" t="str">
        <f>IF('Council Own'!D90="A","A"," ")</f>
        <v xml:space="preserve"> </v>
      </c>
      <c r="Q153" s="289"/>
      <c r="R153" s="354" t="str">
        <f>'Council Own'!C114</f>
        <v>&lt;List Requirement Here&gt;</v>
      </c>
      <c r="S153" s="297" t="str">
        <f>IF('Council Own'!D114="A","A"," ")</f>
        <v xml:space="preserve"> </v>
      </c>
    </row>
    <row r="154" spans="1:19">
      <c r="A154" s="289"/>
      <c r="B154" s="354" t="str">
        <f>'Council Own'!C10</f>
        <v>&lt;List Requirement Here&gt;</v>
      </c>
      <c r="C154" s="297" t="str">
        <f>IF('Council Own'!D10="A","A"," ")</f>
        <v xml:space="preserve"> </v>
      </c>
      <c r="E154" s="289">
        <v>4</v>
      </c>
      <c r="F154" s="354" t="str">
        <f>'Council Own'!C43</f>
        <v>&lt;List Requirement Here&gt;</v>
      </c>
      <c r="G154" s="297" t="str">
        <f>IF('Council Own'!D43="A","A"," ")</f>
        <v xml:space="preserve"> </v>
      </c>
      <c r="I154" s="289">
        <v>4</v>
      </c>
      <c r="J154" s="354" t="str">
        <f>'Council Own'!C67</f>
        <v>&lt;List Requirement Here&gt;</v>
      </c>
      <c r="K154" s="297" t="str">
        <f>IF('Council Own'!D67="A","A"," ")</f>
        <v xml:space="preserve"> </v>
      </c>
      <c r="M154" s="289">
        <v>4</v>
      </c>
      <c r="N154" s="354" t="str">
        <f>'Council Own'!C91</f>
        <v>&lt;List Requirement Here&gt;</v>
      </c>
      <c r="O154" s="297" t="str">
        <f>IF('Council Own'!D91="A","A"," ")</f>
        <v xml:space="preserve"> </v>
      </c>
      <c r="Q154" s="289">
        <v>4</v>
      </c>
      <c r="R154" s="354" t="str">
        <f>'Council Own'!C115</f>
        <v>&lt;List Requirement Here&gt;</v>
      </c>
      <c r="S154" s="297" t="str">
        <f>IF('Council Own'!D115="A","A"," ")</f>
        <v xml:space="preserve"> </v>
      </c>
    </row>
    <row r="155" spans="1:19">
      <c r="A155" s="289">
        <v>2</v>
      </c>
      <c r="B155" s="354" t="str">
        <f>'Council Own'!C11</f>
        <v>&lt;List Requirement Here&gt;</v>
      </c>
      <c r="C155" s="297" t="str">
        <f>IF('Council Own'!D11="A","A"," ")</f>
        <v xml:space="preserve"> </v>
      </c>
      <c r="E155" s="289"/>
      <c r="F155" s="354" t="str">
        <f>'Council Own'!C44</f>
        <v>&lt;List Requirement Here&gt;</v>
      </c>
      <c r="G155" s="297" t="str">
        <f>IF('Council Own'!D44="A","A"," ")</f>
        <v xml:space="preserve"> </v>
      </c>
      <c r="I155" s="289"/>
      <c r="J155" s="354" t="str">
        <f>'Council Own'!C68</f>
        <v>&lt;List Requirement Here&gt;</v>
      </c>
      <c r="K155" s="297" t="str">
        <f>IF('Council Own'!D68="A","A"," ")</f>
        <v xml:space="preserve"> </v>
      </c>
      <c r="M155" s="289"/>
      <c r="N155" s="354" t="str">
        <f>'Council Own'!C92</f>
        <v>&lt;List Requirement Here&gt;</v>
      </c>
      <c r="O155" s="297" t="str">
        <f>IF('Council Own'!D92="A","A"," ")</f>
        <v xml:space="preserve"> </v>
      </c>
      <c r="Q155" s="289"/>
      <c r="R155" s="354" t="str">
        <f>'Council Own'!C116</f>
        <v>&lt;List Requirement Here&gt;</v>
      </c>
      <c r="S155" s="297" t="str">
        <f>IF('Council Own'!D116="A","A"," ")</f>
        <v xml:space="preserve"> </v>
      </c>
    </row>
    <row r="156" spans="1:19">
      <c r="A156" s="289"/>
      <c r="B156" s="354" t="str">
        <f>'Council Own'!C12</f>
        <v>&lt;List Requirement Here&gt;</v>
      </c>
      <c r="C156" s="297" t="str">
        <f>IF('Council Own'!D12="A","A"," ")</f>
        <v xml:space="preserve"> </v>
      </c>
      <c r="E156" s="289"/>
      <c r="F156" s="354" t="str">
        <f>'Council Own'!C45</f>
        <v>&lt;List Requirement Here&gt;</v>
      </c>
      <c r="G156" s="297" t="str">
        <f>IF('Council Own'!D45="A","A"," ")</f>
        <v xml:space="preserve"> </v>
      </c>
      <c r="I156" s="289"/>
      <c r="J156" s="354" t="str">
        <f>'Council Own'!C69</f>
        <v>&lt;List Requirement Here&gt;</v>
      </c>
      <c r="K156" s="297" t="str">
        <f>IF('Council Own'!D69="A","A"," ")</f>
        <v xml:space="preserve"> </v>
      </c>
      <c r="M156" s="289"/>
      <c r="N156" s="354" t="str">
        <f>'Council Own'!C93</f>
        <v>&lt;List Requirement Here&gt;</v>
      </c>
      <c r="O156" s="297" t="str">
        <f>IF('Council Own'!D93="A","A"," ")</f>
        <v xml:space="preserve"> </v>
      </c>
      <c r="Q156" s="289"/>
      <c r="R156" s="354" t="str">
        <f>'Council Own'!C117</f>
        <v>&lt;List Requirement Here&gt;</v>
      </c>
      <c r="S156" s="297" t="str">
        <f>IF('Council Own'!D117="A","A"," ")</f>
        <v xml:space="preserve"> </v>
      </c>
    </row>
    <row r="157" spans="1:19">
      <c r="A157" s="289"/>
      <c r="B157" s="354" t="str">
        <f>'Council Own'!C13</f>
        <v>&lt;List Requirement Here&gt;</v>
      </c>
      <c r="C157" s="297" t="str">
        <f>IF('Council Own'!D13="A","A"," ")</f>
        <v xml:space="preserve"> </v>
      </c>
      <c r="E157" s="289"/>
      <c r="F157" s="354" t="str">
        <f>'Council Own'!C46</f>
        <v>&lt;List Requirement Here&gt;</v>
      </c>
      <c r="G157" s="297" t="str">
        <f>IF('Council Own'!D46="A","A"," ")</f>
        <v xml:space="preserve"> </v>
      </c>
      <c r="I157" s="289"/>
      <c r="J157" s="354" t="str">
        <f>'Council Own'!C70</f>
        <v>&lt;List Requirement Here&gt;</v>
      </c>
      <c r="K157" s="297" t="str">
        <f>IF('Council Own'!D70="A","A"," ")</f>
        <v xml:space="preserve"> </v>
      </c>
      <c r="M157" s="289"/>
      <c r="N157" s="354" t="str">
        <f>'Council Own'!C94</f>
        <v>&lt;List Requirement Here&gt;</v>
      </c>
      <c r="O157" s="297" t="str">
        <f>IF('Council Own'!D94="A","A"," ")</f>
        <v xml:space="preserve"> </v>
      </c>
      <c r="Q157" s="289"/>
      <c r="R157" s="354" t="str">
        <f>'Council Own'!C118</f>
        <v>&lt;List Requirement Here&gt;</v>
      </c>
      <c r="S157" s="297" t="str">
        <f>IF('Council Own'!D118="A","A"," ")</f>
        <v xml:space="preserve"> </v>
      </c>
    </row>
    <row r="158" spans="1:19">
      <c r="A158" s="289"/>
      <c r="B158" s="354" t="str">
        <f>'Council Own'!C14</f>
        <v>&lt;List Requirement Here&gt;</v>
      </c>
      <c r="C158" s="297" t="str">
        <f>IF('Council Own'!D14="A","A"," ")</f>
        <v xml:space="preserve"> </v>
      </c>
      <c r="E158" s="289">
        <v>5</v>
      </c>
      <c r="F158" s="354" t="str">
        <f>'Council Own'!C47</f>
        <v>&lt;List Requirement Here&gt;</v>
      </c>
      <c r="G158" s="297" t="str">
        <f>IF('Council Own'!D47="A","A"," ")</f>
        <v xml:space="preserve"> </v>
      </c>
      <c r="I158" s="289">
        <v>5</v>
      </c>
      <c r="J158" s="354" t="str">
        <f>'Council Own'!C71</f>
        <v>&lt;List Requirement Here&gt;</v>
      </c>
      <c r="K158" s="297" t="str">
        <f>IF('Council Own'!D71="A","A"," ")</f>
        <v xml:space="preserve"> </v>
      </c>
      <c r="M158" s="289">
        <v>5</v>
      </c>
      <c r="N158" s="354" t="str">
        <f>'Council Own'!C95</f>
        <v>&lt;List Requirement Here&gt;</v>
      </c>
      <c r="O158" s="297" t="str">
        <f>IF('Council Own'!D95="A","A"," ")</f>
        <v xml:space="preserve"> </v>
      </c>
      <c r="Q158" s="289">
        <v>5</v>
      </c>
      <c r="R158" s="354" t="str">
        <f>'Council Own'!C119</f>
        <v>&lt;List Requirement Here&gt;</v>
      </c>
      <c r="S158" s="297" t="str">
        <f>IF('Council Own'!D119="A","A"," ")</f>
        <v xml:space="preserve"> </v>
      </c>
    </row>
    <row r="159" spans="1:19">
      <c r="A159" s="289">
        <v>3</v>
      </c>
      <c r="B159" s="354" t="str">
        <f>'Council Own'!C15</f>
        <v>&lt;List Requirement Here&gt;</v>
      </c>
      <c r="C159" s="297" t="str">
        <f>IF('Council Own'!D15="A","A"," ")</f>
        <v xml:space="preserve"> </v>
      </c>
      <c r="E159" s="289"/>
      <c r="F159" s="354" t="str">
        <f>'Council Own'!C48</f>
        <v>&lt;List Requirement Here&gt;</v>
      </c>
      <c r="G159" s="297" t="str">
        <f>IF('Council Own'!D48="A","A"," ")</f>
        <v xml:space="preserve"> </v>
      </c>
      <c r="I159" s="289"/>
      <c r="J159" s="354" t="str">
        <f>'Council Own'!C72</f>
        <v>&lt;List Requirement Here&gt;</v>
      </c>
      <c r="K159" s="297" t="str">
        <f>IF('Council Own'!D72="A","A"," ")</f>
        <v xml:space="preserve"> </v>
      </c>
      <c r="M159" s="289"/>
      <c r="N159" s="354" t="str">
        <f>'Council Own'!C96</f>
        <v>&lt;List Requirement Here&gt;</v>
      </c>
      <c r="O159" s="297" t="str">
        <f>IF('Council Own'!D96="A","A"," ")</f>
        <v xml:space="preserve"> </v>
      </c>
      <c r="Q159" s="289"/>
      <c r="R159" s="354" t="str">
        <f>'Council Own'!C120</f>
        <v>&lt;List Requirement Here&gt;</v>
      </c>
      <c r="S159" s="297" t="str">
        <f>IF('Council Own'!D120="A","A"," ")</f>
        <v xml:space="preserve"> </v>
      </c>
    </row>
    <row r="160" spans="1:19">
      <c r="A160" s="289"/>
      <c r="B160" s="354" t="str">
        <f>'Council Own'!C16</f>
        <v>&lt;List Requirement Here&gt;</v>
      </c>
      <c r="C160" s="297" t="str">
        <f>IF('Council Own'!D16="A","A"," ")</f>
        <v xml:space="preserve"> </v>
      </c>
      <c r="E160" s="289"/>
      <c r="F160" s="354" t="str">
        <f>'Council Own'!C49</f>
        <v>&lt;List Requirement Here&gt;</v>
      </c>
      <c r="G160" s="297" t="str">
        <f>IF('Council Own'!D49="A","A"," ")</f>
        <v xml:space="preserve"> </v>
      </c>
      <c r="I160" s="289"/>
      <c r="J160" s="354" t="str">
        <f>'Council Own'!C73</f>
        <v>&lt;List Requirement Here&gt;</v>
      </c>
      <c r="K160" s="297" t="str">
        <f>IF('Council Own'!D73="A","A"," ")</f>
        <v xml:space="preserve"> </v>
      </c>
      <c r="M160" s="289"/>
      <c r="N160" s="354" t="str">
        <f>'Council Own'!C97</f>
        <v>&lt;List Requirement Here&gt;</v>
      </c>
      <c r="O160" s="297" t="str">
        <f>IF('Council Own'!D97="A","A"," ")</f>
        <v xml:space="preserve"> </v>
      </c>
      <c r="Q160" s="289"/>
      <c r="R160" s="354" t="str">
        <f>'Council Own'!C121</f>
        <v>&lt;List Requirement Here&gt;</v>
      </c>
      <c r="S160" s="297" t="str">
        <f>IF('Council Own'!D121="A","A"," ")</f>
        <v xml:space="preserve"> </v>
      </c>
    </row>
    <row r="161" spans="1:19">
      <c r="A161" s="289"/>
      <c r="B161" s="354" t="str">
        <f>'Council Own'!C17</f>
        <v>&lt;List Requirement Here&gt;</v>
      </c>
      <c r="C161" s="297" t="str">
        <f>IF('Council Own'!D17="A","A"," ")</f>
        <v xml:space="preserve"> </v>
      </c>
      <c r="E161" s="289"/>
      <c r="F161" s="354" t="str">
        <f>'Council Own'!C50</f>
        <v>&lt;List Requirement Here&gt;</v>
      </c>
      <c r="G161" s="297" t="str">
        <f>IF('Council Own'!D50="A","A"," ")</f>
        <v xml:space="preserve"> </v>
      </c>
      <c r="I161" s="289"/>
      <c r="J161" s="354" t="str">
        <f>'Council Own'!C74</f>
        <v>&lt;List Requirement Here&gt;</v>
      </c>
      <c r="K161" s="297" t="str">
        <f>IF('Council Own'!D68="A","A"," ")</f>
        <v xml:space="preserve"> </v>
      </c>
      <c r="M161" s="289"/>
      <c r="N161" s="354" t="str">
        <f>'Council Own'!C98</f>
        <v>&lt;List Requirement Here&gt;</v>
      </c>
      <c r="O161" s="297" t="str">
        <f>IF('Council Own'!D98="A","A"," ")</f>
        <v xml:space="preserve"> </v>
      </c>
      <c r="Q161" s="289"/>
      <c r="R161" s="354" t="str">
        <f>'Council Own'!C122</f>
        <v>&lt;List Requirement Here&gt;</v>
      </c>
      <c r="S161" s="297" t="str">
        <f>IF('Council Own'!D122="A","A"," ")</f>
        <v xml:space="preserve"> </v>
      </c>
    </row>
    <row r="162" spans="1:19">
      <c r="A162" s="289"/>
      <c r="B162" s="354" t="str">
        <f>'Council Own'!C18</f>
        <v>&lt;List Requirement Here&gt;</v>
      </c>
      <c r="C162" s="297" t="str">
        <f>IF('Council Own'!D18="A","A"," ")</f>
        <v xml:space="preserve"> </v>
      </c>
    </row>
    <row r="163" spans="1:19">
      <c r="A163" s="289">
        <v>4</v>
      </c>
      <c r="B163" s="354" t="str">
        <f>'Council Own'!C19</f>
        <v>&lt;List Requirement Here&gt;</v>
      </c>
      <c r="C163" s="297" t="str">
        <f>IF('Council Own'!D19="A","A"," ")</f>
        <v xml:space="preserve"> </v>
      </c>
    </row>
    <row r="164" spans="1:19">
      <c r="A164" s="289"/>
      <c r="B164" s="354" t="str">
        <f>'Council Own'!C20</f>
        <v>&lt;List Requirement Here&gt;</v>
      </c>
      <c r="C164" s="297" t="str">
        <f>IF('Council Own'!D20="A","A"," ")</f>
        <v xml:space="preserve"> </v>
      </c>
    </row>
    <row r="165" spans="1:19">
      <c r="A165" s="289"/>
      <c r="B165" s="354" t="str">
        <f>'Council Own'!C21</f>
        <v>&lt;List Requirement Here&gt;</v>
      </c>
      <c r="C165" s="297" t="str">
        <f>IF('Council Own'!D21="A","A"," ")</f>
        <v xml:space="preserve"> </v>
      </c>
    </row>
    <row r="166" spans="1:19">
      <c r="A166" s="289"/>
      <c r="B166" s="354" t="str">
        <f>'Council Own'!C22</f>
        <v>&lt;List Requirement Here&gt;</v>
      </c>
      <c r="C166" s="297" t="str">
        <f>IF('Council Own'!D22="A","A"," ")</f>
        <v xml:space="preserve"> </v>
      </c>
    </row>
    <row r="167" spans="1:19">
      <c r="A167" s="289">
        <v>5</v>
      </c>
      <c r="B167" s="354" t="str">
        <f>'Council Own'!C23</f>
        <v>&lt;List Requirement Here&gt;</v>
      </c>
      <c r="C167" s="297" t="str">
        <f>IF('Council Own'!D23="A","A"," ")</f>
        <v xml:space="preserve"> </v>
      </c>
    </row>
    <row r="168" spans="1:19">
      <c r="A168" s="289"/>
      <c r="B168" s="354" t="str">
        <f>'Council Own'!C24</f>
        <v>&lt;List Requirement Here&gt;</v>
      </c>
      <c r="C168" s="297" t="str">
        <f>IF('Council Own'!D24="A","A"," ")</f>
        <v xml:space="preserve"> </v>
      </c>
    </row>
    <row r="169" spans="1:19">
      <c r="A169" s="289"/>
      <c r="B169" s="354" t="str">
        <f>'Council Own'!C25</f>
        <v>&lt;List Requirement Here&gt;</v>
      </c>
      <c r="C169" s="297" t="str">
        <f>IF('Council Own'!D25="A","A"," ")</f>
        <v xml:space="preserve"> </v>
      </c>
    </row>
    <row r="170" spans="1:19" ht="12.75" customHeight="1">
      <c r="A170" s="289"/>
      <c r="B170" s="354" t="str">
        <f>'Council Own'!C26</f>
        <v>&lt;List Requirement Here&gt;</v>
      </c>
      <c r="C170" s="297" t="str">
        <f>IF('Council Own'!D26="A","A","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285"/>
      <c r="B359" s="285"/>
      <c r="C359" s="285"/>
    </row>
    <row r="362" spans="1:3">
      <c r="A362" s="285"/>
      <c r="B362" s="285"/>
      <c r="C362" s="285"/>
    </row>
    <row r="363" spans="1:3">
      <c r="A363" s="285"/>
      <c r="B363" s="285"/>
      <c r="C363" s="285"/>
    </row>
    <row r="364" spans="1:3">
      <c r="A364" s="285"/>
      <c r="B364" s="285"/>
      <c r="C364" s="285"/>
    </row>
    <row r="365" spans="1:3">
      <c r="A365" s="285"/>
      <c r="B365" s="285"/>
      <c r="C365" s="285"/>
    </row>
    <row r="366" spans="1:3">
      <c r="A366" s="285"/>
      <c r="B366" s="285"/>
      <c r="C366" s="285"/>
    </row>
  </sheetData>
  <sheetProtection password="EE48" sheet="1" objects="1" scenarios="1" selectLockedCells="1" selectUnlockedCells="1"/>
  <mergeCells count="172">
    <mergeCell ref="A305:C306"/>
    <mergeCell ref="A302:C303"/>
    <mergeCell ref="M121:N121"/>
    <mergeCell ref="M122:N122"/>
    <mergeCell ref="M123:N123"/>
    <mergeCell ref="M97:O97"/>
    <mergeCell ref="Q84:R84"/>
    <mergeCell ref="Q85:R85"/>
    <mergeCell ref="Q71:R71"/>
    <mergeCell ref="Q72:R72"/>
    <mergeCell ref="Q73:R73"/>
    <mergeCell ref="Q74:R74"/>
    <mergeCell ref="Q75:R75"/>
    <mergeCell ref="Q76:R76"/>
    <mergeCell ref="Q83:R83"/>
    <mergeCell ref="A175:C175"/>
    <mergeCell ref="A174:C174"/>
    <mergeCell ref="E207:G207"/>
    <mergeCell ref="I207:K207"/>
    <mergeCell ref="Q138:R138"/>
    <mergeCell ref="Q133:R133"/>
    <mergeCell ref="Q134:R134"/>
    <mergeCell ref="Q135:R135"/>
    <mergeCell ref="Q136:R136"/>
    <mergeCell ref="A6:B6"/>
    <mergeCell ref="A7:B7"/>
    <mergeCell ref="A8:B8"/>
    <mergeCell ref="M131:N131"/>
    <mergeCell ref="M130:N130"/>
    <mergeCell ref="M129:N129"/>
    <mergeCell ref="A173:C173"/>
    <mergeCell ref="A16:C16"/>
    <mergeCell ref="M108:O108"/>
    <mergeCell ref="M138:N138"/>
    <mergeCell ref="E19:G19"/>
    <mergeCell ref="I36:K36"/>
    <mergeCell ref="M137:N137"/>
    <mergeCell ref="M136:N136"/>
    <mergeCell ref="A131:C131"/>
    <mergeCell ref="A44:C44"/>
    <mergeCell ref="A1:C1"/>
    <mergeCell ref="I1:K1"/>
    <mergeCell ref="M1:O1"/>
    <mergeCell ref="A149:C149"/>
    <mergeCell ref="A87:C87"/>
    <mergeCell ref="E1:G1"/>
    <mergeCell ref="A9:B9"/>
    <mergeCell ref="A11:B11"/>
    <mergeCell ref="A23:C23"/>
    <mergeCell ref="A10:C10"/>
    <mergeCell ref="A12:B12"/>
    <mergeCell ref="A13:B13"/>
    <mergeCell ref="B88:C88"/>
    <mergeCell ref="A147:B147"/>
    <mergeCell ref="A143:B143"/>
    <mergeCell ref="A144:B144"/>
    <mergeCell ref="A145:B145"/>
    <mergeCell ref="A142:C142"/>
    <mergeCell ref="A146:B146"/>
    <mergeCell ref="A72:C72"/>
    <mergeCell ref="A73:B73"/>
    <mergeCell ref="A76:B76"/>
    <mergeCell ref="A77:B77"/>
    <mergeCell ref="M139:N139"/>
    <mergeCell ref="M2:O2"/>
    <mergeCell ref="E2:G2"/>
    <mergeCell ref="I2:K2"/>
    <mergeCell ref="I15:K15"/>
    <mergeCell ref="Q80:R80"/>
    <mergeCell ref="M76:O76"/>
    <mergeCell ref="Q82:R82"/>
    <mergeCell ref="Q79:R79"/>
    <mergeCell ref="M132:N132"/>
    <mergeCell ref="M11:O11"/>
    <mergeCell ref="M32:O32"/>
    <mergeCell ref="Q7:S7"/>
    <mergeCell ref="Q132:R132"/>
    <mergeCell ref="Q128:R128"/>
    <mergeCell ref="Q129:R129"/>
    <mergeCell ref="Q130:R130"/>
    <mergeCell ref="Q131:R131"/>
    <mergeCell ref="M128:N128"/>
    <mergeCell ref="M124:N124"/>
    <mergeCell ref="Q28:S28"/>
    <mergeCell ref="Q49:S49"/>
    <mergeCell ref="I80:K80"/>
    <mergeCell ref="I101:K101"/>
    <mergeCell ref="I122:K122"/>
    <mergeCell ref="A3:B3"/>
    <mergeCell ref="Q91:R91"/>
    <mergeCell ref="Q97:R97"/>
    <mergeCell ref="Q98:R98"/>
    <mergeCell ref="E40:G40"/>
    <mergeCell ref="Q108:R108"/>
    <mergeCell ref="M127:N127"/>
    <mergeCell ref="M126:N126"/>
    <mergeCell ref="M125:N125"/>
    <mergeCell ref="Q78:R78"/>
    <mergeCell ref="Q125:R125"/>
    <mergeCell ref="A83:C83"/>
    <mergeCell ref="A17:B17"/>
    <mergeCell ref="A18:B18"/>
    <mergeCell ref="A19:B19"/>
    <mergeCell ref="A20:B20"/>
    <mergeCell ref="A21:B21"/>
    <mergeCell ref="A110:C110"/>
    <mergeCell ref="E84:G84"/>
    <mergeCell ref="A84:B84"/>
    <mergeCell ref="A85:B85"/>
    <mergeCell ref="A80:C80"/>
    <mergeCell ref="A81:B81"/>
    <mergeCell ref="A82:B82"/>
    <mergeCell ref="Q137:R137"/>
    <mergeCell ref="A4:C4"/>
    <mergeCell ref="A5:B5"/>
    <mergeCell ref="E105:G105"/>
    <mergeCell ref="E126:G126"/>
    <mergeCell ref="Q2:S2"/>
    <mergeCell ref="A74:B74"/>
    <mergeCell ref="A75:B75"/>
    <mergeCell ref="Q120:R120"/>
    <mergeCell ref="Q111:R111"/>
    <mergeCell ref="Q112:R112"/>
    <mergeCell ref="Q113:R113"/>
    <mergeCell ref="Q114:R114"/>
    <mergeCell ref="A70:C70"/>
    <mergeCell ref="Q123:R123"/>
    <mergeCell ref="Q117:R117"/>
    <mergeCell ref="Q118:R118"/>
    <mergeCell ref="Q119:R119"/>
    <mergeCell ref="Q126:R126"/>
    <mergeCell ref="Q124:R124"/>
    <mergeCell ref="Q121:R121"/>
    <mergeCell ref="A78:B78"/>
    <mergeCell ref="A79:B79"/>
    <mergeCell ref="Q77:R77"/>
    <mergeCell ref="Q81:R81"/>
    <mergeCell ref="M135:N135"/>
    <mergeCell ref="M134:N134"/>
    <mergeCell ref="M133:N133"/>
    <mergeCell ref="Q122:R122"/>
    <mergeCell ref="Q127:R127"/>
    <mergeCell ref="Q99:R99"/>
    <mergeCell ref="Q115:R115"/>
    <mergeCell ref="Q105:R105"/>
    <mergeCell ref="Q116:R116"/>
    <mergeCell ref="Q109:R109"/>
    <mergeCell ref="Q110:R110"/>
    <mergeCell ref="T1:U6"/>
    <mergeCell ref="A104:C104"/>
    <mergeCell ref="E71:G71"/>
    <mergeCell ref="I71:K71"/>
    <mergeCell ref="M71:O71"/>
    <mergeCell ref="Q107:S107"/>
    <mergeCell ref="A172:C172"/>
    <mergeCell ref="Q1:S1"/>
    <mergeCell ref="A65:C65"/>
    <mergeCell ref="E61:G61"/>
    <mergeCell ref="I57:K57"/>
    <mergeCell ref="M53:O53"/>
    <mergeCell ref="E70:G70"/>
    <mergeCell ref="I70:K70"/>
    <mergeCell ref="M70:O70"/>
    <mergeCell ref="Q70:S70"/>
    <mergeCell ref="A140:C140"/>
    <mergeCell ref="E140:G140"/>
    <mergeCell ref="I140:K140"/>
    <mergeCell ref="M140:O140"/>
    <mergeCell ref="Q140:S140"/>
    <mergeCell ref="M120:O120"/>
    <mergeCell ref="A14:B14"/>
    <mergeCell ref="A15:B15"/>
  </mergeCells>
  <phoneticPr fontId="6" type="noConversion"/>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15.xml><?xml version="1.0" encoding="utf-8"?>
<worksheet xmlns="http://schemas.openxmlformats.org/spreadsheetml/2006/main" xmlns:r="http://schemas.openxmlformats.org/officeDocument/2006/relationships">
  <sheetPr codeName="Sheet15"/>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2</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IF(Badges!E58="A","A"," ")</f>
        <v xml:space="preserve"> </v>
      </c>
      <c r="I4" s="289"/>
      <c r="J4" s="292" t="str">
        <f>Badges!C132</f>
        <v>Make a pinch pot</v>
      </c>
      <c r="K4" s="290" t="str">
        <f>IF(Badges!E132="A","A"," ")</f>
        <v xml:space="preserve"> </v>
      </c>
      <c r="M4" s="289"/>
      <c r="N4" s="292" t="str">
        <f>Badges!C205</f>
        <v>GORP</v>
      </c>
      <c r="O4" s="290" t="str">
        <f>IF(Badges!E205="A","A"," ")</f>
        <v xml:space="preserve"> </v>
      </c>
      <c r="Q4" s="289"/>
      <c r="R4" s="292" t="str">
        <f>Badges!C279</f>
        <v>If you have a pet of your own, make</v>
      </c>
      <c r="S4" s="290" t="str">
        <f>IF(Badges!E279="A","A"," ")</f>
        <v xml:space="preserve"> </v>
      </c>
      <c r="T4" s="463"/>
      <c r="U4" s="463"/>
    </row>
    <row r="5" spans="1:21" ht="12.75" customHeight="1">
      <c r="A5" s="485" t="str">
        <f>Summary!A5</f>
        <v>Computer Expert</v>
      </c>
      <c r="B5" s="486"/>
      <c r="C5" s="342" t="str">
        <f>IF(Badges!E28="C","C",IF(Badges!E28="P","P",""))</f>
        <v/>
      </c>
      <c r="E5" s="289"/>
      <c r="F5" s="292" t="str">
        <f>Badges!C59</f>
        <v>Ask a dancer for help</v>
      </c>
      <c r="G5" s="290" t="str">
        <f>IF(Badges!E59="A","A"," ")</f>
        <v xml:space="preserve"> </v>
      </c>
      <c r="I5" s="289"/>
      <c r="J5" s="292" t="str">
        <f>Badges!C133</f>
        <v>Make a coil pot</v>
      </c>
      <c r="K5" s="290" t="str">
        <f>IF(Badges!E133="A","A"," ")</f>
        <v xml:space="preserve"> </v>
      </c>
      <c r="M5" s="289"/>
      <c r="N5" s="292" t="str">
        <f>Badges!C206</f>
        <v>Make a "walking salad"</v>
      </c>
      <c r="O5" s="290" t="str">
        <f>IF(Badges!E206="A","A"," ")</f>
        <v xml:space="preserve"> </v>
      </c>
      <c r="Q5" s="289"/>
      <c r="R5" s="292" t="str">
        <f>Badges!C280</f>
        <v>Volunteer to feed someone else's</v>
      </c>
      <c r="S5" s="290" t="str">
        <f>IF(Badges!E280="A","A"," ")</f>
        <v xml:space="preserve"> </v>
      </c>
      <c r="T5" s="463"/>
      <c r="U5" s="463"/>
    </row>
    <row r="6" spans="1:21" ht="12.75" customHeight="1">
      <c r="A6" s="475" t="str">
        <f>Summary!A6</f>
        <v>My Best Self</v>
      </c>
      <c r="B6" s="476"/>
      <c r="C6" s="291" t="str">
        <f>IF(Badges!E51="C","C",IF(Badges!E51="P","P",""))</f>
        <v/>
      </c>
      <c r="E6" s="289"/>
      <c r="F6" s="292" t="str">
        <f>Badges!C60</f>
        <v>Try "dancersise"</v>
      </c>
      <c r="G6" s="290" t="str">
        <f>IF(Badges!E60="A","A"," ")</f>
        <v xml:space="preserve"> </v>
      </c>
      <c r="I6" s="289"/>
      <c r="J6" s="292" t="str">
        <f>Badges!C134</f>
        <v>Make a slab pot</v>
      </c>
      <c r="K6" s="290" t="str">
        <f>IF(Badges!E134="A","A"," ")</f>
        <v xml:space="preserve"> </v>
      </c>
      <c r="M6" s="289"/>
      <c r="N6" s="292" t="str">
        <f>Badges!C207</f>
        <v>Bring a "nose-bag lunch"</v>
      </c>
      <c r="O6" s="290" t="str">
        <f>IF(Badges!E207="A","A"," ")</f>
        <v xml:space="preserve"> </v>
      </c>
      <c r="Q6" s="289"/>
      <c r="R6" s="292" t="str">
        <f>Badges!C281</f>
        <v>Make a pet budget for two pets</v>
      </c>
      <c r="S6" s="290" t="str">
        <f>IF(Badges!E281="A","A"," ")</f>
        <v xml:space="preserve"> </v>
      </c>
      <c r="T6" s="463"/>
      <c r="U6" s="463"/>
    </row>
    <row r="7" spans="1:21">
      <c r="A7" s="475" t="str">
        <f>Summary!A7</f>
        <v>Dancer</v>
      </c>
      <c r="B7" s="476"/>
      <c r="C7" s="291" t="str">
        <f>IF(Badges!E74="C","C",IF(Badges!E74="P","P",""))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IF(Badges!E97="C","C",IF(Badges!E97="P","P",""))</f>
        <v/>
      </c>
      <c r="E8" s="289"/>
      <c r="F8" s="292" t="str">
        <f>Badges!C62</f>
        <v>Head to the studio</v>
      </c>
      <c r="G8" s="290" t="str">
        <f>IF(Badges!E62="A","A"," ")</f>
        <v xml:space="preserve"> </v>
      </c>
      <c r="I8" s="289"/>
      <c r="J8" s="292" t="str">
        <f>Badges!C136</f>
        <v>Decorate a tile</v>
      </c>
      <c r="K8" s="290" t="str">
        <f>IF(Badges!E136="A","A"," ")</f>
        <v xml:space="preserve"> </v>
      </c>
      <c r="M8" s="289"/>
      <c r="N8" s="292" t="str">
        <f>Badges!C209</f>
        <v>Have a scavenger hunt</v>
      </c>
      <c r="O8" s="290" t="str">
        <f>IF(Badges!E209="A","A"," ")</f>
        <v xml:space="preserve"> </v>
      </c>
      <c r="Q8" s="289">
        <v>1</v>
      </c>
      <c r="R8" s="292" t="str">
        <f>Badges!C285</f>
        <v>Try a scavenger hunt</v>
      </c>
      <c r="S8" s="304"/>
    </row>
    <row r="9" spans="1:21">
      <c r="A9" s="477" t="str">
        <f>Summary!A9</f>
        <v>My Family Story</v>
      </c>
      <c r="B9" s="478"/>
      <c r="C9" s="341" t="str">
        <f>IF(Badges!E120="C","C",IF(Badges!E120="P","P",""))</f>
        <v/>
      </c>
      <c r="E9" s="289"/>
      <c r="F9" s="292" t="str">
        <f>Badges!C63</f>
        <v>Team up with an adult to find</v>
      </c>
      <c r="G9" s="290" t="str">
        <f>IF(Badges!E63="A","A"," ")</f>
        <v xml:space="preserve"> </v>
      </c>
      <c r="I9" s="289"/>
      <c r="J9" s="292" t="str">
        <f>Badges!C137</f>
        <v>Make a pinch or slab sculpture</v>
      </c>
      <c r="K9" s="290" t="str">
        <f>IF(Badges!E137="A","A"," ")</f>
        <v xml:space="preserve"> </v>
      </c>
      <c r="M9" s="289"/>
      <c r="N9" s="292" t="str">
        <f>Badges!C210</f>
        <v>Play "I Spy"</v>
      </c>
      <c r="O9" s="290" t="str">
        <f>IF(Badges!E210="A","A"," ")</f>
        <v xml:space="preserve"> </v>
      </c>
      <c r="Q9" s="289"/>
      <c r="R9" s="292" t="str">
        <f>Badges!C286</f>
        <v>Find it</v>
      </c>
      <c r="S9" s="290" t="str">
        <f>IF(Badges!E286="A","A"," ")</f>
        <v xml:space="preserve"> </v>
      </c>
    </row>
    <row r="10" spans="1:21">
      <c r="A10" s="484" t="str">
        <f>Summary!A10</f>
        <v>It's Your Planet -- Love It!</v>
      </c>
      <c r="B10" s="484"/>
      <c r="C10" s="484"/>
      <c r="E10" s="289"/>
      <c r="F10" s="292" t="str">
        <f>Badges!C64</f>
        <v>Pretend you're a Girl Scout</v>
      </c>
      <c r="G10" s="290" t="str">
        <f>IF(Badges!E64="A","A"," ")</f>
        <v xml:space="preserve"> </v>
      </c>
      <c r="I10" s="289"/>
      <c r="J10" s="292" t="str">
        <f>Badges!C138</f>
        <v>Make beads for jewelry</v>
      </c>
      <c r="K10" s="290" t="str">
        <f>IF(Badges!E138="A","A"," ")</f>
        <v xml:space="preserve"> </v>
      </c>
      <c r="M10" s="289"/>
      <c r="N10" s="292" t="str">
        <f>Badges!C211</f>
        <v>Do a detective hike</v>
      </c>
      <c r="O10" s="290" t="str">
        <f>IF(Badges!E211="A","A"," ")</f>
        <v xml:space="preserve"> </v>
      </c>
      <c r="Q10" s="289"/>
      <c r="R10" s="292" t="str">
        <f>Badges!C287</f>
        <v>See it</v>
      </c>
      <c r="S10" s="290" t="str">
        <f>IF(Badges!E287="A","A"," ")</f>
        <v xml:space="preserve"> </v>
      </c>
    </row>
    <row r="11" spans="1:21">
      <c r="A11" s="485" t="str">
        <f>Summary!A11</f>
        <v>Potter</v>
      </c>
      <c r="B11" s="486"/>
      <c r="C11" s="342" t="str">
        <f>IF(Badges!E144="C","C",IF(Badges!E144="P","P",""))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IF(Badges!E288="A","A"," ")</f>
        <v xml:space="preserve"> </v>
      </c>
    </row>
    <row r="12" spans="1:21">
      <c r="A12" s="475" t="str">
        <f>Summary!A12</f>
        <v>Household Elf</v>
      </c>
      <c r="B12" s="476"/>
      <c r="C12" s="291" t="str">
        <f>IF(Badges!E167="C","C",IF(Badges!E167="P","P",""))</f>
        <v/>
      </c>
      <c r="E12" s="289"/>
      <c r="F12" s="292" t="str">
        <f>Badges!C66</f>
        <v>Create a special-occasion dance</v>
      </c>
      <c r="G12" s="290" t="str">
        <f>IF(Badges!E66="A","A"," ")</f>
        <v xml:space="preserve"> </v>
      </c>
      <c r="I12" s="289"/>
      <c r="J12" s="292" t="str">
        <f>Badges!C140</f>
        <v>Dip your pottery</v>
      </c>
      <c r="K12" s="290" t="str">
        <f>IF(Badges!E140="A","A","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IF(Badges!E190="C","C",IF(Badges!E190="P","P",""))</f>
        <v/>
      </c>
      <c r="E13" s="289"/>
      <c r="F13" s="292" t="str">
        <f>Badges!C67</f>
        <v>Use dance to tell a story</v>
      </c>
      <c r="G13" s="290" t="str">
        <f>IF(Badges!E67="A","A"," ")</f>
        <v xml:space="preserve"> </v>
      </c>
      <c r="I13" s="289"/>
      <c r="J13" s="292" t="str">
        <f>Badges!C141</f>
        <v>Paint on glaze</v>
      </c>
      <c r="K13" s="290" t="str">
        <f>IF(Badges!E141="A","A"," ")</f>
        <v xml:space="preserve"> </v>
      </c>
      <c r="M13" s="289"/>
      <c r="N13" s="292" t="str">
        <f>Badges!C216</f>
        <v>Set your alarm</v>
      </c>
      <c r="O13" s="290" t="str">
        <f>IF(Badges!E216="A","A"," ")</f>
        <v xml:space="preserve"> </v>
      </c>
      <c r="Q13" s="289"/>
      <c r="R13" s="292" t="str">
        <f>Badges!C290</f>
        <v>Get a clue</v>
      </c>
      <c r="S13" s="290" t="str">
        <f>IF(Badges!E290="A","A"," ")</f>
        <v xml:space="preserve"> </v>
      </c>
    </row>
    <row r="14" spans="1:21">
      <c r="A14" s="475" t="str">
        <f>Summary!A14</f>
        <v>Hiker</v>
      </c>
      <c r="B14" s="476"/>
      <c r="C14" s="291" t="str">
        <f>IF(Badges!E213="C","C",IF(Badges!E213="P","P",""))</f>
        <v/>
      </c>
      <c r="E14" s="289"/>
      <c r="F14" s="292" t="str">
        <f>Badges!C68</f>
        <v>Make up a dance to your favorite</v>
      </c>
      <c r="G14" s="290" t="str">
        <f>IF(Badges!E68="A","A"," ")</f>
        <v xml:space="preserve"> </v>
      </c>
      <c r="I14" s="289"/>
      <c r="J14" s="292" t="str">
        <f>Badges!C142</f>
        <v>Sponge paint your pottery</v>
      </c>
      <c r="K14" s="290" t="str">
        <f>IF(Badges!E142="A","A"," ")</f>
        <v xml:space="preserve"> </v>
      </c>
      <c r="M14" s="289"/>
      <c r="N14" s="292" t="str">
        <f>Badges!C217</f>
        <v>Lay out your clothes</v>
      </c>
      <c r="O14" s="290" t="str">
        <f>IF(Badges!E217="A","A"," ")</f>
        <v xml:space="preserve"> </v>
      </c>
      <c r="Q14" s="289"/>
      <c r="R14" s="292" t="str">
        <f>Badges!C291</f>
        <v>Mystery box</v>
      </c>
      <c r="S14" s="290" t="str">
        <f>IF(Badges!E291="A","A"," ")</f>
        <v xml:space="preserve"> </v>
      </c>
    </row>
    <row r="15" spans="1:21">
      <c r="A15" s="477" t="str">
        <f>Summary!A15</f>
        <v>My Great Day</v>
      </c>
      <c r="B15" s="478"/>
      <c r="C15" s="341" t="str">
        <f>IF(Badges!E236="C","C",IF(Badges!E236="P","P",""))</f>
        <v/>
      </c>
      <c r="E15" s="289">
        <v>5</v>
      </c>
      <c r="F15" s="292" t="str">
        <f>Badges!C69</f>
        <v>Show your moves</v>
      </c>
      <c r="G15" s="304"/>
      <c r="I15" s="466" t="str">
        <f>Badges!B145</f>
        <v>Household Elf</v>
      </c>
      <c r="J15" s="467"/>
      <c r="K15" s="467"/>
      <c r="M15" s="289"/>
      <c r="N15" s="292" t="str">
        <f>Badges!C218</f>
        <v>Make your bed</v>
      </c>
      <c r="O15" s="290" t="str">
        <f>IF(Badges!E218="A","A"," ")</f>
        <v xml:space="preserve"> </v>
      </c>
      <c r="Q15" s="289"/>
      <c r="R15" s="292" t="str">
        <f>Badges!C292</f>
        <v>Who's who</v>
      </c>
      <c r="S15" s="290" t="str">
        <f>IF(Badges!E292="A","A"," ")</f>
        <v xml:space="preserve"> </v>
      </c>
    </row>
    <row r="16" spans="1:21">
      <c r="A16" s="484" t="str">
        <f>Summary!A16</f>
        <v>It's Your Story -- Tell It!</v>
      </c>
      <c r="B16" s="484"/>
      <c r="C16" s="484"/>
      <c r="E16" s="289"/>
      <c r="F16" s="292" t="str">
        <f>Badges!C70</f>
        <v>Throw a dance party</v>
      </c>
      <c r="G16" s="290" t="str">
        <f>IF(Badges!E70="A","A","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IF(Badges!E260="C","C",IF(Badges!E260="P","P",""))</f>
        <v/>
      </c>
      <c r="E17" s="289"/>
      <c r="F17" s="292" t="str">
        <f>Badges!C71</f>
        <v>Perform a dance show for your</v>
      </c>
      <c r="G17" s="290" t="str">
        <f>IF(Badges!E71="A","A"," ")</f>
        <v xml:space="preserve"> </v>
      </c>
      <c r="I17" s="289"/>
      <c r="J17" s="292" t="str">
        <f>Badges!C147</f>
        <v>Be a light-saver</v>
      </c>
      <c r="K17" s="290" t="str">
        <f>IF(Badges!E146="A","A"," ")</f>
        <v xml:space="preserve"> </v>
      </c>
      <c r="M17" s="289"/>
      <c r="N17" s="292" t="str">
        <f>Badges!C220</f>
        <v>Sort your school supplies</v>
      </c>
      <c r="O17" s="290" t="str">
        <f>IF(Badges!E220="A","A"," ")</f>
        <v xml:space="preserve"> </v>
      </c>
      <c r="Q17" s="289"/>
      <c r="R17" s="292" t="str">
        <f>Badges!C294</f>
        <v>Pin the tail on…</v>
      </c>
      <c r="S17" s="290" t="str">
        <f>IF(Badges!E294="A","A"," ")</f>
        <v xml:space="preserve"> </v>
      </c>
    </row>
    <row r="18" spans="1:19">
      <c r="A18" s="475" t="str">
        <f>Summary!A18</f>
        <v>Pets</v>
      </c>
      <c r="B18" s="476"/>
      <c r="C18" s="291" t="str">
        <f>IF(Badges!E283="C","C",IF(Badges!E283="P","P",""))</f>
        <v/>
      </c>
      <c r="E18" s="289"/>
      <c r="F18" s="292" t="str">
        <f>Badges!C72</f>
        <v>Perform a dance for your family</v>
      </c>
      <c r="G18" s="290" t="str">
        <f>IF(Badges!E72="A","A"," ")</f>
        <v xml:space="preserve"> </v>
      </c>
      <c r="I18" s="289"/>
      <c r="J18" s="292" t="str">
        <f>Badges!C148</f>
        <v>Go on an energy scavenger hunt</v>
      </c>
      <c r="K18" s="290" t="str">
        <f>IF(Badges!E147="A","A"," ")</f>
        <v xml:space="preserve"> </v>
      </c>
      <c r="M18" s="289"/>
      <c r="N18" s="292" t="str">
        <f>Badges!C221</f>
        <v>Make and label play-stuff bins</v>
      </c>
      <c r="O18" s="290" t="str">
        <f>IF(Badges!E221="A","A"," ")</f>
        <v xml:space="preserve"> </v>
      </c>
      <c r="Q18" s="289"/>
      <c r="R18" s="292" t="str">
        <f>Badges!C295</f>
        <v>Heat things up</v>
      </c>
      <c r="S18" s="290" t="str">
        <f>IF(Badges!E295="A","A"," ")</f>
        <v xml:space="preserve"> </v>
      </c>
    </row>
    <row r="19" spans="1:19">
      <c r="A19" s="475" t="str">
        <f>Summary!A19</f>
        <v>Making Games</v>
      </c>
      <c r="B19" s="476"/>
      <c r="C19" s="291" t="str">
        <f>IF(Badges!E306="C","C",IF(Badges!E306="P","P",""))</f>
        <v/>
      </c>
      <c r="E19" s="466" t="str">
        <f>Badges!B75</f>
        <v>Home Scientist</v>
      </c>
      <c r="F19" s="467"/>
      <c r="G19" s="467"/>
      <c r="I19" s="289"/>
      <c r="J19" s="292" t="str">
        <f>Badges!C149</f>
        <v>Find out about three ways to use</v>
      </c>
      <c r="K19" s="290" t="str">
        <f>IF(Badges!E148="A","A"," ")</f>
        <v xml:space="preserve"> </v>
      </c>
      <c r="M19" s="289"/>
      <c r="N19" s="292" t="str">
        <f>Badges!C222</f>
        <v>Organize your clothes</v>
      </c>
      <c r="O19" s="290" t="str">
        <f>IF(Badges!E222="A","A"," ")</f>
        <v xml:space="preserve"> </v>
      </c>
      <c r="Q19" s="289"/>
      <c r="R19" s="292" t="str">
        <f>Badges!C296</f>
        <v>Race day</v>
      </c>
      <c r="S19" s="290" t="str">
        <f>IF(Badges!E296="A","A"," ")</f>
        <v xml:space="preserve"> </v>
      </c>
    </row>
    <row r="20" spans="1:19">
      <c r="A20" s="475" t="str">
        <f>Summary!A20</f>
        <v>Inventor</v>
      </c>
      <c r="B20" s="476"/>
      <c r="C20" s="291" t="str">
        <f>IF(Badges!E329="C","C",IF(Badges!E329="P","P",""))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IF(Badges!E352="C","C",IF(Badges!E352="P","P",""))</f>
        <v/>
      </c>
      <c r="E21" s="289"/>
      <c r="F21" s="292" t="str">
        <f>Badges!C77</f>
        <v>Make a salad dressing</v>
      </c>
      <c r="G21" s="290" t="str">
        <f>IF(Badges!E77="A","A"," ")</f>
        <v xml:space="preserve"> </v>
      </c>
      <c r="I21" s="289"/>
      <c r="J21" s="292" t="str">
        <f>Badges!C151</f>
        <v>Use less water by taking shorter</v>
      </c>
      <c r="K21" s="290" t="str">
        <f>IF(Badges!E150="A","A"," ")</f>
        <v xml:space="preserve"> </v>
      </c>
      <c r="M21" s="289"/>
      <c r="N21" s="292" t="str">
        <f>Badges!C224</f>
        <v>Create your own homework space</v>
      </c>
      <c r="O21" s="290" t="str">
        <f>IF(Badges!E224="A","A"," ")</f>
        <v xml:space="preserve"> </v>
      </c>
      <c r="Q21" s="289"/>
      <c r="R21" s="292" t="str">
        <f>Badges!C298</f>
        <v>You're It</v>
      </c>
      <c r="S21" s="290" t="str">
        <f>IF(Badges!E298="A","A"," ")</f>
        <v xml:space="preserve"> </v>
      </c>
    </row>
    <row r="22" spans="1:19">
      <c r="A22" s="226"/>
      <c r="B22" s="338"/>
      <c r="C22" s="306"/>
      <c r="E22" s="289"/>
      <c r="F22" s="292" t="str">
        <f>Badges!C78</f>
        <v>Grow rock candy</v>
      </c>
      <c r="G22" s="290" t="str">
        <f>IF(Badges!E78="A","A"," ")</f>
        <v xml:space="preserve"> </v>
      </c>
      <c r="I22" s="289"/>
      <c r="J22" s="292" t="str">
        <f>Badges!C152</f>
        <v>Turn off the faucet when brushing</v>
      </c>
      <c r="K22" s="290" t="str">
        <f>IF(Badges!E151="A","A"," ")</f>
        <v xml:space="preserve"> </v>
      </c>
      <c r="M22" s="289"/>
      <c r="N22" s="292" t="str">
        <f>Badges!C225</f>
        <v>Make a homework station</v>
      </c>
      <c r="O22" s="290" t="str">
        <f>IF(Badges!E225="A","A"," ")</f>
        <v xml:space="preserve"> </v>
      </c>
      <c r="Q22" s="289"/>
      <c r="R22" s="292" t="str">
        <f>Badges!C299</f>
        <v>Duck, Duck, "Moo"-se</v>
      </c>
      <c r="S22" s="290" t="str">
        <f>IF(Badges!E299="A","A"," ")</f>
        <v xml:space="preserve"> </v>
      </c>
    </row>
    <row r="23" spans="1:19">
      <c r="A23" s="466" t="str">
        <f>Badges!B6</f>
        <v>Computer Expert</v>
      </c>
      <c r="B23" s="467"/>
      <c r="C23" s="467"/>
      <c r="E23" s="289"/>
      <c r="F23" s="292" t="str">
        <f>Badges!C79</f>
        <v>Make your own ice cream</v>
      </c>
      <c r="G23" s="290" t="str">
        <f>IF(Badges!E79="A","A"," ")</f>
        <v xml:space="preserve"> </v>
      </c>
      <c r="I23" s="289"/>
      <c r="J23" s="292" t="str">
        <f>Badges!C153</f>
        <v>Find three ways to save water</v>
      </c>
      <c r="K23" s="290" t="str">
        <f>IF(Badges!E152="A","A"," ")</f>
        <v xml:space="preserve"> </v>
      </c>
      <c r="M23" s="289"/>
      <c r="N23" s="292" t="str">
        <f>Badges!C226</f>
        <v>Make a homework schedule</v>
      </c>
      <c r="O23" s="290" t="str">
        <f>IF(Badges!E226="A","A"," ")</f>
        <v xml:space="preserve"> </v>
      </c>
      <c r="Q23" s="289"/>
      <c r="R23" s="292" t="str">
        <f>Badges!C300</f>
        <v>Hop to it</v>
      </c>
      <c r="S23" s="290" t="str">
        <f>IF(Badges!E300="A","A","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IF(Badges!E8="A","A"," ")</f>
        <v xml:space="preserve"> </v>
      </c>
      <c r="E25" s="289"/>
      <c r="F25" s="292" t="str">
        <f>Badges!C81</f>
        <v>Follow the balloon leader</v>
      </c>
      <c r="G25" s="290" t="str">
        <f>IF(Badges!E81="A","A"," ")</f>
        <v xml:space="preserve"> </v>
      </c>
      <c r="I25" s="289"/>
      <c r="J25" s="292" t="str">
        <f>Badges!C155</f>
        <v>Make a natural cleaner</v>
      </c>
      <c r="K25" s="290" t="str">
        <f>IF(Badges!E154="A","A"," ")</f>
        <v xml:space="preserve"> </v>
      </c>
      <c r="M25" s="289"/>
      <c r="N25" s="292" t="str">
        <f>Badges!C228</f>
        <v>Make a "special dates" calendar</v>
      </c>
      <c r="O25" s="290" t="str">
        <f>IF(Badges!E228="A","A"," ")</f>
        <v xml:space="preserve"> </v>
      </c>
      <c r="Q25" s="289"/>
      <c r="R25" s="292" t="str">
        <f>Badges!C302</f>
        <v>Queen of the court</v>
      </c>
      <c r="S25" s="290" t="str">
        <f>IF(Badges!E302="A","A"," ")</f>
        <v xml:space="preserve"> </v>
      </c>
    </row>
    <row r="26" spans="1:19">
      <c r="A26" s="289"/>
      <c r="B26" s="292" t="str">
        <f>Badges!C9</f>
        <v>Create a cool card</v>
      </c>
      <c r="C26" s="290" t="str">
        <f>IF(Badges!E9="A","A"," ")</f>
        <v xml:space="preserve"> </v>
      </c>
      <c r="E26" s="289"/>
      <c r="F26" s="292" t="str">
        <f>Badges!C82</f>
        <v>Make pepper dance</v>
      </c>
      <c r="G26" s="290" t="str">
        <f>IF(Badges!E82="A","A"," ")</f>
        <v xml:space="preserve"> </v>
      </c>
      <c r="I26" s="289"/>
      <c r="J26" s="292" t="str">
        <f>Badges!C156</f>
        <v>Make a natural spray to use on</v>
      </c>
      <c r="K26" s="290" t="str">
        <f>IF(Badges!E155="A","A"," ")</f>
        <v xml:space="preserve"> </v>
      </c>
      <c r="M26" s="289"/>
      <c r="N26" s="292" t="str">
        <f>Badges!C229</f>
        <v>Make a family activities schedule</v>
      </c>
      <c r="O26" s="290" t="str">
        <f>IF(Badges!E229="A","A"," ")</f>
        <v xml:space="preserve"> </v>
      </c>
      <c r="Q26" s="289"/>
      <c r="R26" s="292" t="str">
        <f>Badges!C303</f>
        <v>Field of dreams</v>
      </c>
      <c r="S26" s="290" t="str">
        <f>IF(Badges!E303="A","A"," ")</f>
        <v xml:space="preserve"> </v>
      </c>
    </row>
    <row r="27" spans="1:19">
      <c r="A27" s="289"/>
      <c r="B27" s="292" t="str">
        <f>Badges!C10</f>
        <v>Build a bookmark</v>
      </c>
      <c r="C27" s="290" t="str">
        <f>IF(Badges!E10="A","A"," ")</f>
        <v xml:space="preserve"> </v>
      </c>
      <c r="E27" s="289"/>
      <c r="F27" s="292" t="str">
        <f>Badges!C79</f>
        <v>Make your own ice cream</v>
      </c>
      <c r="G27" s="290" t="str">
        <f>IF(Badges!E83="A","A"," ")</f>
        <v xml:space="preserve"> </v>
      </c>
      <c r="I27" s="289"/>
      <c r="J27" s="292" t="str">
        <f>Badges!C157</f>
        <v>Take your own reusable bag to the</v>
      </c>
      <c r="K27" s="290" t="str">
        <f>IF(Badges!E156="A","A"," ")</f>
        <v xml:space="preserve"> </v>
      </c>
      <c r="M27" s="289"/>
      <c r="N27" s="292" t="str">
        <f>Badges!C230</f>
        <v>Be a family grocery helper</v>
      </c>
      <c r="O27" s="290" t="str">
        <f>IF(Badges!E230="A","A"," ")</f>
        <v xml:space="preserve"> </v>
      </c>
      <c r="Q27" s="289"/>
      <c r="R27" s="292" t="str">
        <f>Badges!C304</f>
        <v>The new ballpark</v>
      </c>
      <c r="S27" s="290" t="str">
        <f>IF(Badges!E304="A","A","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IF(Badges!E12="A","A"," ")</f>
        <v xml:space="preserve"> </v>
      </c>
      <c r="E29" s="289"/>
      <c r="F29" s="292" t="str">
        <f>Badges!C85</f>
        <v>Eggs in salt water</v>
      </c>
      <c r="G29" s="290" t="str">
        <f>IF(Badges!E85="A","A"," ")</f>
        <v xml:space="preserve"> </v>
      </c>
      <c r="I29" s="289"/>
      <c r="J29" s="292" t="str">
        <f>Badges!C159</f>
        <v>How much trash can you stash</v>
      </c>
      <c r="K29" s="290" t="str">
        <f>IF(Badges!E158="A","A"," ")</f>
        <v xml:space="preserve"> </v>
      </c>
      <c r="M29" s="289"/>
      <c r="N29" s="292" t="str">
        <f>Badges!C232</f>
        <v>Organize a Girl Scout place</v>
      </c>
      <c r="O29" s="290" t="str">
        <f>IF(Badges!E232="A","A"," ")</f>
        <v xml:space="preserve"> </v>
      </c>
      <c r="Q29" s="289">
        <v>1</v>
      </c>
      <c r="R29" s="292" t="str">
        <f>Badges!C308</f>
        <v>Warm up your inventor's mind</v>
      </c>
      <c r="S29" s="304"/>
    </row>
    <row r="30" spans="1:19">
      <c r="A30" s="289"/>
      <c r="B30" s="292" t="str">
        <f>Badges!C13</f>
        <v>Hometown history</v>
      </c>
      <c r="C30" s="290" t="str">
        <f>IF(Badges!E13="A","A"," ")</f>
        <v xml:space="preserve"> </v>
      </c>
      <c r="E30" s="289"/>
      <c r="F30" s="292" t="str">
        <f>Badges!C86</f>
        <v>Dancing raisins</v>
      </c>
      <c r="G30" s="290" t="str">
        <f>IF(Badges!E86="A","A"," ")</f>
        <v xml:space="preserve"> </v>
      </c>
      <c r="I30" s="289"/>
      <c r="J30" s="292" t="str">
        <f>Badges!C160</f>
        <v>Recycle plastic bags</v>
      </c>
      <c r="K30" s="290" t="str">
        <f>IF(Badges!E159="A","A"," ")</f>
        <v xml:space="preserve"> </v>
      </c>
      <c r="M30" s="289"/>
      <c r="N30" s="292" t="str">
        <f>Badges!C233</f>
        <v>Organize a community place</v>
      </c>
      <c r="O30" s="290" t="str">
        <f>IF(Badges!E233="A","A"," ")</f>
        <v xml:space="preserve"> </v>
      </c>
      <c r="Q30" s="289"/>
      <c r="R30" s="292" t="str">
        <f>Badges!C309</f>
        <v>Make up five new uses for a box</v>
      </c>
      <c r="S30" s="290" t="str">
        <f>IF(Badges!E309="A","A"," ")</f>
        <v xml:space="preserve"> </v>
      </c>
    </row>
    <row r="31" spans="1:19">
      <c r="A31" s="289"/>
      <c r="B31" s="292" t="str">
        <f>Badges!C14</f>
        <v>Online art walk</v>
      </c>
      <c r="C31" s="290" t="str">
        <f>IF(Badges!E14="A","A"," ")</f>
        <v xml:space="preserve"> </v>
      </c>
      <c r="E31" s="289"/>
      <c r="F31" s="292" t="str">
        <f>Badges!C83</f>
        <v>Bend water</v>
      </c>
      <c r="G31" s="290" t="str">
        <f>IF(Badges!E87="A","A"," ")</f>
        <v xml:space="preserve"> </v>
      </c>
      <c r="I31" s="289"/>
      <c r="J31" s="292" t="str">
        <f>Badges!C161</f>
        <v>Donate toys and clothes</v>
      </c>
      <c r="K31" s="290" t="str">
        <f>IF(Badges!E160="A","A"," ")</f>
        <v xml:space="preserve"> </v>
      </c>
      <c r="M31" s="289"/>
      <c r="N31" s="292" t="str">
        <f>Badges!C234</f>
        <v>Help a relative, friend, or neighbor</v>
      </c>
      <c r="O31" s="290" t="str">
        <f>IF(Badges!E234="A","A"," ")</f>
        <v xml:space="preserve"> </v>
      </c>
      <c r="Q31" s="289"/>
      <c r="R31" s="292" t="str">
        <f>Badges!C310</f>
        <v>Come up with fun and different</v>
      </c>
      <c r="S31" s="290" t="str">
        <f>IF(Badges!E310="A","A","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IF(Badges!E311="A","A"," ")</f>
        <v xml:space="preserve"> </v>
      </c>
    </row>
    <row r="33" spans="1:19">
      <c r="A33" s="289"/>
      <c r="B33" s="292" t="str">
        <f>Badges!C16</f>
        <v>Road trip</v>
      </c>
      <c r="C33" s="290" t="str">
        <f>IF(Badges!E16="A","A"," ")</f>
        <v xml:space="preserve"> </v>
      </c>
      <c r="E33" s="289"/>
      <c r="F33" s="292" t="str">
        <f>Badges!C89</f>
        <v>Soda geyser</v>
      </c>
      <c r="G33" s="290" t="str">
        <f>IF(Badges!E89="A","A"," ")</f>
        <v xml:space="preserve"> </v>
      </c>
      <c r="I33" s="289"/>
      <c r="J33" s="292" t="str">
        <f>Badges!C163</f>
        <v>Clean or replace an air filter</v>
      </c>
      <c r="K33" s="290" t="str">
        <f>IF(Badges!E162="A","A","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IF(Badges!E17="A","A"," ")</f>
        <v xml:space="preserve"> </v>
      </c>
      <c r="E34" s="289"/>
      <c r="F34" s="292" t="str">
        <f>Badges!C90</f>
        <v>Film-canister rockets</v>
      </c>
      <c r="G34" s="290" t="str">
        <f>IF(Badges!E90="A","A"," ")</f>
        <v xml:space="preserve"> </v>
      </c>
      <c r="I34" s="289"/>
      <c r="J34" s="292" t="str">
        <f>Badges!C164</f>
        <v>Discover natural filters</v>
      </c>
      <c r="K34" s="290" t="str">
        <f>IF(Badges!E163="A","A"," ")</f>
        <v xml:space="preserve"> </v>
      </c>
      <c r="M34" s="289"/>
      <c r="N34" s="292" t="str">
        <f>Badges!C240</f>
        <v>Make a letterboxing dictionary</v>
      </c>
      <c r="O34" s="290" t="str">
        <f>IF(Badges!E240="A","A"," ")</f>
        <v xml:space="preserve"> </v>
      </c>
      <c r="Q34" s="289"/>
      <c r="R34" s="292" t="str">
        <f>Badges!C313</f>
        <v>Making music</v>
      </c>
      <c r="S34" s="290" t="str">
        <f>IF(Badges!E313="A","A"," ")</f>
        <v xml:space="preserve"> </v>
      </c>
    </row>
    <row r="35" spans="1:19">
      <c r="A35" s="289"/>
      <c r="B35" s="292" t="str">
        <f>Badges!C18</f>
        <v>3…2…1…blastoff!</v>
      </c>
      <c r="C35" s="290" t="str">
        <f>IF(Badges!E18="A","A"," ")</f>
        <v xml:space="preserve"> </v>
      </c>
      <c r="E35" s="289"/>
      <c r="F35" s="292" t="str">
        <f>Badges!C87</f>
        <v>Lemons vs. limes</v>
      </c>
      <c r="G35" s="290" t="str">
        <f>IF(Badges!E91="A","A"," ")</f>
        <v xml:space="preserve"> </v>
      </c>
      <c r="I35" s="289"/>
      <c r="J35" s="292" t="str">
        <f>Badges!C165</f>
        <v>Make a natural air freshener</v>
      </c>
      <c r="K35" s="290" t="str">
        <f>IF(Badges!E164="A","A"," ")</f>
        <v xml:space="preserve"> </v>
      </c>
      <c r="M35" s="289"/>
      <c r="N35" s="292" t="str">
        <f>Badges!C241</f>
        <v>Think of hiding places</v>
      </c>
      <c r="O35" s="290" t="str">
        <f>IF(Badges!E241="A","A"," ")</f>
        <v xml:space="preserve"> </v>
      </c>
      <c r="Q35" s="289"/>
      <c r="R35" s="292" t="str">
        <f>Badges!C314</f>
        <v>Carrying lunch</v>
      </c>
      <c r="S35" s="290" t="str">
        <f>IF(Badges!E314="A","A","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IF(Badges!E242="A","A"," ")</f>
        <v xml:space="preserve"> </v>
      </c>
      <c r="Q36" s="289"/>
      <c r="R36" s="292" t="str">
        <f>Badges!C315</f>
        <v>Watering plants</v>
      </c>
      <c r="S36" s="290" t="str">
        <f>IF(Badges!E315="A","A"," ")</f>
        <v xml:space="preserve"> </v>
      </c>
    </row>
    <row r="37" spans="1:19" ht="12.75" customHeight="1">
      <c r="A37" s="289"/>
      <c r="B37" s="292" t="str">
        <f>Badges!C20</f>
        <v>Here is my card</v>
      </c>
      <c r="C37" s="290" t="str">
        <f>IF(Badges!E20="A","A"," ")</f>
        <v xml:space="preserve"> </v>
      </c>
      <c r="E37" s="289"/>
      <c r="F37" s="292" t="str">
        <f>Badges!C93</f>
        <v>Giant bubbles</v>
      </c>
      <c r="G37" s="290" t="str">
        <f>IF(Badges!E93="A","A","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IF(Badges!E21="A","A"," ")</f>
        <v xml:space="preserve"> </v>
      </c>
      <c r="E38" s="289"/>
      <c r="F38" s="292" t="str">
        <f>Badges!C94</f>
        <v>Homemade Silly Putty</v>
      </c>
      <c r="G38" s="290" t="str">
        <f>IF(Badges!E94="A","A"," ")</f>
        <v xml:space="preserve"> </v>
      </c>
      <c r="I38" s="289"/>
      <c r="J38" s="292" t="str">
        <f>Badges!C170</f>
        <v>Hold a scavenger hunt in your</v>
      </c>
      <c r="K38" s="290" t="str">
        <f>IF(Badges!E170="A","A"," ")</f>
        <v xml:space="preserve"> </v>
      </c>
      <c r="M38" s="289"/>
      <c r="N38" s="292" t="str">
        <f>Badges!C244</f>
        <v>Cut your own stamp from craft foam</v>
      </c>
      <c r="O38" s="290" t="str">
        <f>IF(Badges!E244="A","A"," ")</f>
        <v xml:space="preserve"> </v>
      </c>
      <c r="Q38" s="289"/>
      <c r="R38" s="292" t="str">
        <f>Badges!C317</f>
        <v>Mornings</v>
      </c>
      <c r="S38" s="290" t="str">
        <f>IF(Badges!E317="A","A"," ")</f>
        <v xml:space="preserve"> </v>
      </c>
    </row>
    <row r="39" spans="1:19">
      <c r="A39" s="289"/>
      <c r="B39" s="292" t="str">
        <f>Badges!C22</f>
        <v>Dear President…</v>
      </c>
      <c r="C39" s="290" t="str">
        <f>IF(Badges!E22="A","A"," ")</f>
        <v xml:space="preserve"> </v>
      </c>
      <c r="E39" s="289"/>
      <c r="F39" s="292" t="str">
        <f>Badges!C91</f>
        <v>Blow up a balloon without using</v>
      </c>
      <c r="G39" s="290" t="str">
        <f>IF(Badges!E95="A","A"," ")</f>
        <v xml:space="preserve"> </v>
      </c>
      <c r="I39" s="289"/>
      <c r="J39" s="292" t="str">
        <f>Badges!C171</f>
        <v>Play Kim's Game</v>
      </c>
      <c r="K39" s="290" t="str">
        <f>IF(Badges!E171="A","A"," ")</f>
        <v xml:space="preserve"> </v>
      </c>
      <c r="M39" s="289"/>
      <c r="N39" s="292" t="str">
        <f>Badges!C245</f>
        <v>Use a stamp-making kit from a</v>
      </c>
      <c r="O39" s="290" t="str">
        <f>IF(Badges!E245="A","A"," ")</f>
        <v xml:space="preserve"> </v>
      </c>
      <c r="Q39" s="289"/>
      <c r="R39" s="292" t="str">
        <f>Badges!C318</f>
        <v>Lunch at school</v>
      </c>
      <c r="S39" s="290" t="str">
        <f>IF(Badges!E318="A","A","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IF(Badges!E172="A","A"," ")</f>
        <v xml:space="preserve"> </v>
      </c>
      <c r="M40" s="289"/>
      <c r="N40" s="292" t="str">
        <f>Badges!C246</f>
        <v>Choose a special stamp</v>
      </c>
      <c r="O40" s="290" t="str">
        <f>IF(Badges!E246="A","A"," ")</f>
        <v xml:space="preserve"> </v>
      </c>
      <c r="Q40" s="289"/>
      <c r="R40" s="292" t="str">
        <f>Badges!C319</f>
        <v>Brownie meetings</v>
      </c>
      <c r="S40" s="290" t="str">
        <f>IF(Badges!E319="A","A"," ")</f>
        <v xml:space="preserve"> </v>
      </c>
    </row>
    <row r="41" spans="1:19">
      <c r="A41" s="289"/>
      <c r="B41" s="292" t="str">
        <f>Badges!C24</f>
        <v>Game on</v>
      </c>
      <c r="C41" s="290" t="str">
        <f>IF(Badges!E24="A","A","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IF(Badges!E25="A","A"," ")</f>
        <v xml:space="preserve"> </v>
      </c>
      <c r="E42" s="289"/>
      <c r="F42" s="292" t="str">
        <f>Badges!C100</f>
        <v>Read two stories starring families</v>
      </c>
      <c r="G42" s="290" t="str">
        <f>IF(Badges!E100="A","A"," ")</f>
        <v xml:space="preserve"> </v>
      </c>
      <c r="I42" s="289"/>
      <c r="J42" s="292" t="str">
        <f>Badges!C174</f>
        <v>Listen for 10 different sounds</v>
      </c>
      <c r="K42" s="290" t="str">
        <f>IF(Badges!E174="A","A"," ")</f>
        <v xml:space="preserve"> </v>
      </c>
      <c r="M42" s="289"/>
      <c r="N42" s="292" t="str">
        <f>Badges!C248</f>
        <v>Create a fill-in-the-blank clue</v>
      </c>
      <c r="O42" s="290" t="str">
        <f>IF(Badges!E248="A","A"," ")</f>
        <v xml:space="preserve"> </v>
      </c>
      <c r="Q42" s="289"/>
      <c r="R42" s="292" t="str">
        <f>Badges!C321</f>
        <v>Mind-map</v>
      </c>
      <c r="S42" s="290" t="str">
        <f>IF(Badges!E321="A","A"," ")</f>
        <v xml:space="preserve"> </v>
      </c>
    </row>
    <row r="43" spans="1:19" ht="12.75" customHeight="1">
      <c r="A43" s="289"/>
      <c r="B43" s="292" t="str">
        <f>Badges!C26</f>
        <v>Print on</v>
      </c>
      <c r="C43" s="290" t="str">
        <f>IF(Badges!E26="A","A"," ")</f>
        <v xml:space="preserve"> </v>
      </c>
      <c r="E43" s="289"/>
      <c r="F43" s="292" t="str">
        <f>Badges!C101</f>
        <v>Watch a family story</v>
      </c>
      <c r="G43" s="290" t="str">
        <f>IF(Badges!E101="A","A"," ")</f>
        <v xml:space="preserve"> </v>
      </c>
      <c r="I43" s="289"/>
      <c r="J43" s="292" t="str">
        <f>Badges!C175</f>
        <v>Listen to sound boxes</v>
      </c>
      <c r="K43" s="290" t="str">
        <f>IF(Badges!E175="A","A"," ")</f>
        <v xml:space="preserve"> </v>
      </c>
      <c r="M43" s="289"/>
      <c r="N43" s="292" t="str">
        <f>Badges!C249</f>
        <v>Create a scramble</v>
      </c>
      <c r="O43" s="290" t="str">
        <f>IF(Badges!E249="A","A"," ")</f>
        <v xml:space="preserve"> </v>
      </c>
      <c r="Q43" s="289"/>
      <c r="R43" s="292" t="str">
        <f>Badges!C322</f>
        <v>Sketch it out</v>
      </c>
      <c r="S43" s="290" t="str">
        <f>IF(Badges!E322="A","A"," ")</f>
        <v xml:space="preserve"> </v>
      </c>
    </row>
    <row r="44" spans="1:19">
      <c r="A44" s="466" t="str">
        <f>Badges!B29</f>
        <v>My Best Self</v>
      </c>
      <c r="B44" s="467"/>
      <c r="C44" s="467"/>
      <c r="E44" s="289"/>
      <c r="F44" s="292" t="str">
        <f>Badges!C102</f>
        <v>Share family stories with friends</v>
      </c>
      <c r="G44" s="290" t="str">
        <f>IF(Badges!E102="A","A"," ")</f>
        <v xml:space="preserve"> </v>
      </c>
      <c r="I44" s="289"/>
      <c r="J44" s="292" t="str">
        <f>Badges!C176</f>
        <v>Wear safety earplugs to understand</v>
      </c>
      <c r="K44" s="290" t="str">
        <f>IF(Badges!E176="A","A"," ")</f>
        <v xml:space="preserve"> </v>
      </c>
      <c r="M44" s="289"/>
      <c r="N44" s="292" t="str">
        <f>Badges!C250</f>
        <v>Create a number code clue</v>
      </c>
      <c r="O44" s="290" t="str">
        <f>IF(Badges!E250="A","A"," ")</f>
        <v xml:space="preserve"> </v>
      </c>
      <c r="Q44" s="289"/>
      <c r="R44" s="292" t="str">
        <f>Badges!C323</f>
        <v>Buddy up and brainstorm lots of</v>
      </c>
      <c r="S44" s="290" t="str">
        <f>IF(Badges!E323="A","A","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IF(Badges!E31="A","A"," ")</f>
        <v xml:space="preserve"> </v>
      </c>
      <c r="E46" s="289"/>
      <c r="F46" s="292" t="str">
        <f>Badges!C104</f>
        <v>Ask about a festival, holiday, or</v>
      </c>
      <c r="G46" s="290" t="str">
        <f>IF(Badges!E104="A","A"," ")</f>
        <v xml:space="preserve"> </v>
      </c>
      <c r="I46" s="289"/>
      <c r="J46" s="292" t="str">
        <f>Badges!C178</f>
        <v>Follow a friend using only your nose</v>
      </c>
      <c r="K46" s="290" t="str">
        <f>IF(Badges!E178="A","A"," ")</f>
        <v xml:space="preserve"> </v>
      </c>
      <c r="M46" s="289"/>
      <c r="N46" s="292" t="str">
        <f>Badges!C252</f>
        <v>Go on a letterbox search using a</v>
      </c>
      <c r="O46" s="290" t="str">
        <f>IF(Badges!E252="A","A"," ")</f>
        <v xml:space="preserve"> </v>
      </c>
      <c r="Q46" s="289"/>
      <c r="R46" s="292" t="str">
        <f>Badges!C325</f>
        <v>Draw it</v>
      </c>
      <c r="S46" s="290" t="str">
        <f>IF(Badges!E325="A","A"," ")</f>
        <v xml:space="preserve"> </v>
      </c>
    </row>
    <row r="47" spans="1:19">
      <c r="A47" s="289"/>
      <c r="B47" s="292" t="str">
        <f>Badges!C32</f>
        <v xml:space="preserve">Write on your elf self where you </v>
      </c>
      <c r="C47" s="290" t="str">
        <f>IF(Badges!E32="A","A"," ")</f>
        <v xml:space="preserve"> </v>
      </c>
      <c r="E47" s="289"/>
      <c r="F47" s="292" t="str">
        <f>Badges!C105</f>
        <v>Ask about a song, game, or</v>
      </c>
      <c r="G47" s="290" t="str">
        <f>IF(Badges!E105="A","A"," ")</f>
        <v xml:space="preserve"> </v>
      </c>
      <c r="I47" s="289"/>
      <c r="J47" s="292" t="str">
        <f>Badges!C179</f>
        <v>Play a smelly game with your</v>
      </c>
      <c r="K47" s="290" t="str">
        <f>IF(Badges!E179="A","A"," ")</f>
        <v xml:space="preserve"> </v>
      </c>
      <c r="M47" s="289"/>
      <c r="N47" s="292" t="str">
        <f>Badges!C253</f>
        <v>Go on an adventure in a new place</v>
      </c>
      <c r="O47" s="290" t="str">
        <f>IF(Badges!E253="A","A"," ")</f>
        <v xml:space="preserve"> </v>
      </c>
      <c r="Q47" s="289"/>
      <c r="R47" s="292" t="str">
        <f>Badges!C326</f>
        <v>Act it out</v>
      </c>
      <c r="S47" s="290" t="str">
        <f>IF(Badges!E326="A","A"," ")</f>
        <v xml:space="preserve"> </v>
      </c>
    </row>
    <row r="48" spans="1:19">
      <c r="A48" s="289"/>
      <c r="B48" s="292" t="str">
        <f>Badges!C33</f>
        <v>Share how you're unique</v>
      </c>
      <c r="C48" s="290" t="str">
        <f>IF(Badges!E33="A","A"," ")</f>
        <v xml:space="preserve"> </v>
      </c>
      <c r="E48" s="289"/>
      <c r="F48" s="292" t="str">
        <f>Badges!C106</f>
        <v>Ask about a family recipe</v>
      </c>
      <c r="G48" s="290" t="str">
        <f>IF(Badges!E106="A","A"," ")</f>
        <v xml:space="preserve"> </v>
      </c>
      <c r="I48" s="289"/>
      <c r="J48" s="292" t="str">
        <f>Badges!C180</f>
        <v>Try sniffing out three different foods</v>
      </c>
      <c r="K48" s="290" t="str">
        <f>IF(Badges!E180="A","A"," ")</f>
        <v xml:space="preserve"> </v>
      </c>
      <c r="M48" s="289"/>
      <c r="N48" s="292" t="str">
        <f>Badges!C254</f>
        <v xml:space="preserve">Go on a letterbox search that </v>
      </c>
      <c r="O48" s="290" t="str">
        <f>IF(Badges!E254="A","A"," ")</f>
        <v xml:space="preserve"> </v>
      </c>
      <c r="Q48" s="289"/>
      <c r="R48" s="292" t="str">
        <f>Badges!C327</f>
        <v>Build it</v>
      </c>
      <c r="S48" s="290" t="str">
        <f>IF(Badges!E327="A","A","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IF(Badges!E35="A","A"," ")</f>
        <v xml:space="preserve"> </v>
      </c>
      <c r="E50" s="289"/>
      <c r="F50" s="292" t="str">
        <f>Badges!C108</f>
        <v>Use the story tree</v>
      </c>
      <c r="G50" s="290" t="str">
        <f>IF(Badges!E108="A","A"," ")</f>
        <v xml:space="preserve"> </v>
      </c>
      <c r="I50" s="289"/>
      <c r="J50" s="292" t="str">
        <f>Badges!C182</f>
        <v>Do a taste test with salty, sweet</v>
      </c>
      <c r="K50" s="290" t="str">
        <f>IF(Badges!E182="A","A"," ")</f>
        <v xml:space="preserve"> </v>
      </c>
      <c r="M50" s="289"/>
      <c r="N50" s="292" t="str">
        <f>Badges!C256</f>
        <v>Hide a letterbox in your yard</v>
      </c>
      <c r="O50" s="290" t="str">
        <f>IF(Badges!E256="A","A"," ")</f>
        <v xml:space="preserve"> </v>
      </c>
      <c r="Q50" s="289">
        <v>1</v>
      </c>
      <c r="R50" s="292" t="str">
        <f>Badges!C331</f>
        <v>Make friendly introductions</v>
      </c>
      <c r="S50" s="304"/>
    </row>
    <row r="51" spans="1:19">
      <c r="A51" s="289"/>
      <c r="B51" s="292" t="str">
        <f>Badges!C36</f>
        <v>Try three different kinds of exercise</v>
      </c>
      <c r="C51" s="290" t="str">
        <f>IF(Badges!E36="A","A"," ")</f>
        <v xml:space="preserve"> </v>
      </c>
      <c r="E51" s="289"/>
      <c r="F51" s="292" t="str">
        <f>Badges!C109</f>
        <v>Draw or paint your tree</v>
      </c>
      <c r="G51" s="290" t="str">
        <f>IF(Badges!E109="A","A"," ")</f>
        <v xml:space="preserve"> </v>
      </c>
      <c r="I51" s="289"/>
      <c r="J51" s="292" t="str">
        <f>Badges!C183</f>
        <v>Look at the taste buds on a friend's</v>
      </c>
      <c r="K51" s="290" t="str">
        <f>IF(Badges!E183="A","A"," ")</f>
        <v xml:space="preserve"> </v>
      </c>
      <c r="M51" s="289"/>
      <c r="N51" s="292" t="str">
        <f>Badges!C257</f>
        <v>Hide a letterbox along a nearby</v>
      </c>
      <c r="O51" s="290" t="str">
        <f>IF(Badges!E257="A","A"," ")</f>
        <v xml:space="preserve"> </v>
      </c>
      <c r="Q51" s="289"/>
      <c r="R51" s="292" t="str">
        <f>Badges!C332</f>
        <v>Introduce yourself</v>
      </c>
      <c r="S51" s="290" t="str">
        <f>IF(Badges!E332="A","A"," ")</f>
        <v xml:space="preserve"> </v>
      </c>
    </row>
    <row r="52" spans="1:19">
      <c r="A52" s="289"/>
      <c r="B52" s="292" t="str">
        <f>Badges!C37</f>
        <v>Take a thirsty challenge</v>
      </c>
      <c r="C52" s="290" t="str">
        <f>IF(Badges!E37="A","A"," ")</f>
        <v xml:space="preserve"> </v>
      </c>
      <c r="E52" s="289"/>
      <c r="F52" s="292" t="str">
        <f>Badges!C110</f>
        <v xml:space="preserve">Use software on a computer, or </v>
      </c>
      <c r="G52" s="290" t="str">
        <f>IF(Badges!E110="A","A"," ")</f>
        <v xml:space="preserve"> </v>
      </c>
      <c r="I52" s="289"/>
      <c r="J52" s="292" t="str">
        <f>Badges!C184</f>
        <v>Explore how sight influences taste</v>
      </c>
      <c r="K52" s="290" t="str">
        <f>IF(Badges!E184="A","A"," ")</f>
        <v xml:space="preserve"> </v>
      </c>
      <c r="M52" s="289"/>
      <c r="N52" s="292" t="str">
        <f>Badges!C258</f>
        <v>Hide a letterbox using compass</v>
      </c>
      <c r="O52" s="290" t="str">
        <f>IF(Badges!E258="A","A"," ")</f>
        <v xml:space="preserve"> </v>
      </c>
      <c r="Q52" s="289"/>
      <c r="R52" s="292" t="str">
        <f>Badges!C333</f>
        <v>Introduce a friend to someone else</v>
      </c>
      <c r="S52" s="290" t="str">
        <f>IF(Badges!E333="A","A","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IF(Badges!E334="A","A"," ")</f>
        <v xml:space="preserve"> </v>
      </c>
    </row>
    <row r="54" spans="1:19">
      <c r="A54" s="289"/>
      <c r="B54" s="292" t="str">
        <f>Badges!C39</f>
        <v>Talk about three common reasons</v>
      </c>
      <c r="C54" s="290" t="str">
        <f>IF(Badges!E39="A","A"," ")</f>
        <v xml:space="preserve"> </v>
      </c>
      <c r="E54" s="289"/>
      <c r="F54" s="292" t="str">
        <f>Badges!C112</f>
        <v>Ask about an old photo</v>
      </c>
      <c r="G54" s="290" t="str">
        <f>IF(Badges!E112="A","A"," ")</f>
        <v xml:space="preserve"> </v>
      </c>
      <c r="I54" s="289"/>
      <c r="J54" s="292" t="str">
        <f>Badges!C186</f>
        <v>Find things that have different</v>
      </c>
      <c r="K54" s="290" t="str">
        <f>IF(Badges!E186="A","A","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IF(Badges!E40="A","A"," ")</f>
        <v xml:space="preserve"> </v>
      </c>
      <c r="E55" s="289"/>
      <c r="F55" s="292" t="str">
        <f>Badges!C113</f>
        <v>Talk about an object that has been</v>
      </c>
      <c r="G55" s="290" t="str">
        <f>IF(Badges!E113="A","A"," ")</f>
        <v xml:space="preserve"> </v>
      </c>
      <c r="I55" s="289"/>
      <c r="J55" s="292" t="str">
        <f>Badges!C187</f>
        <v>Try an arm or leg touch test</v>
      </c>
      <c r="K55" s="290" t="str">
        <f>IF(Badges!E187="A","A"," ")</f>
        <v xml:space="preserve"> </v>
      </c>
      <c r="M55" s="289"/>
      <c r="N55" s="292" t="str">
        <f>Badges!C263</f>
        <v>Play bingo at a pet store</v>
      </c>
      <c r="O55" s="290" t="str">
        <f>IF(Badges!E263="A","A"," ")</f>
        <v xml:space="preserve"> </v>
      </c>
      <c r="Q55" s="289"/>
      <c r="R55" s="292" t="str">
        <f>Badges!C336</f>
        <v>Write a name poem</v>
      </c>
      <c r="S55" s="290" t="str">
        <f>IF(Badges!E336="A","A"," ")</f>
        <v xml:space="preserve"> </v>
      </c>
    </row>
    <row r="56" spans="1:19">
      <c r="A56" s="289"/>
      <c r="B56" s="292" t="str">
        <f>Badges!C41</f>
        <v>Find out about bandages</v>
      </c>
      <c r="C56" s="290" t="str">
        <f>IF(Badges!E41="A","A"," ")</f>
        <v xml:space="preserve"> </v>
      </c>
      <c r="E56" s="289"/>
      <c r="F56" s="292" t="str">
        <f>Badges!C114</f>
        <v>Ask about an object that belongs</v>
      </c>
      <c r="G56" s="290" t="str">
        <f>IF(Badges!E114="A","A"," ")</f>
        <v xml:space="preserve"> </v>
      </c>
      <c r="I56" s="289"/>
      <c r="J56" s="292" t="str">
        <f>Badges!C188</f>
        <v>Try Braille</v>
      </c>
      <c r="K56" s="290" t="str">
        <f>IF(Badges!E188="A","A"," ")</f>
        <v xml:space="preserve"> </v>
      </c>
      <c r="M56" s="289"/>
      <c r="N56" s="292" t="str">
        <f>Badges!C264</f>
        <v>Play bingo at a veterinarian's office</v>
      </c>
      <c r="O56" s="290" t="str">
        <f>IF(Badges!E264="A","A"," ")</f>
        <v xml:space="preserve"> </v>
      </c>
      <c r="Q56" s="289"/>
      <c r="R56" s="292" t="str">
        <f>Badges!C337</f>
        <v>Give something special to a friend</v>
      </c>
      <c r="S56" s="290" t="str">
        <f>IF(Badges!E337="A","A","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IF(Badges!E265="A","A"," ")</f>
        <v xml:space="preserve"> </v>
      </c>
      <c r="Q57" s="289"/>
      <c r="R57" s="292" t="str">
        <f>Badges!C338</f>
        <v>Be a friend to someone you don't</v>
      </c>
      <c r="S57" s="290" t="str">
        <f>IF(Badges!E338="A","A"," ")</f>
        <v xml:space="preserve"> </v>
      </c>
    </row>
    <row r="58" spans="1:19">
      <c r="A58" s="289"/>
      <c r="B58" s="292" t="str">
        <f>Badges!C43</f>
        <v>Create a "happy box" with five</v>
      </c>
      <c r="C58" s="290" t="str">
        <f>IF(Badges!E43="A","A"," ")</f>
        <v xml:space="preserve"> </v>
      </c>
      <c r="E58" s="289"/>
      <c r="F58" s="292" t="str">
        <f>Badges!C116</f>
        <v>Have a "family tree" potluck party</v>
      </c>
      <c r="G58" s="290" t="str">
        <f>IF(Badges!E116="A","A","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IF(Badges!E44="A","A"," ")</f>
        <v xml:space="preserve"> </v>
      </c>
      <c r="E59" s="289"/>
      <c r="F59" s="292" t="str">
        <f>Badges!C117</f>
        <v>Make a family crest</v>
      </c>
      <c r="G59" s="290" t="str">
        <f>IF(Badges!E117="A","A"," ")</f>
        <v xml:space="preserve"> </v>
      </c>
      <c r="I59" s="289"/>
      <c r="J59" s="292" t="str">
        <f>Badges!C193</f>
        <v>Find a trail</v>
      </c>
      <c r="K59" s="290" t="str">
        <f>IF(Badges!E193="A","A"," ")</f>
        <v xml:space="preserve"> </v>
      </c>
      <c r="M59" s="289"/>
      <c r="N59" s="292" t="str">
        <f>Badges!C267</f>
        <v>Be the cage or tank cleaner</v>
      </c>
      <c r="O59" s="290" t="str">
        <f>IF(Badges!E267="A","A"," ")</f>
        <v xml:space="preserve"> </v>
      </c>
      <c r="Q59" s="289"/>
      <c r="R59" s="292" t="str">
        <f>Badges!C340</f>
        <v>Do a friend's favorite thing</v>
      </c>
      <c r="S59" s="290" t="str">
        <f>IF(Badges!E340="A","A"," ")</f>
        <v xml:space="preserve"> </v>
      </c>
    </row>
    <row r="60" spans="1:19">
      <c r="A60" s="289"/>
      <c r="B60" s="292" t="str">
        <f>Badges!C45</f>
        <v xml:space="preserve">Moving helps our bodies feel </v>
      </c>
      <c r="C60" s="290" t="str">
        <f>IF(Badges!E45="A","A"," ")</f>
        <v xml:space="preserve"> </v>
      </c>
      <c r="E60" s="289"/>
      <c r="F60" s="292" t="str">
        <f>Badges!C118</f>
        <v>Become pen pals with another</v>
      </c>
      <c r="G60" s="290" t="str">
        <f>IF(Badges!E118="A","A"," ")</f>
        <v xml:space="preserve"> </v>
      </c>
      <c r="I60" s="289"/>
      <c r="J60" s="292" t="str">
        <f>Badges!C194</f>
        <v>Ask an expert</v>
      </c>
      <c r="K60" s="290" t="str">
        <f>IF(Badges!E194="A","A"," ")</f>
        <v xml:space="preserve"> </v>
      </c>
      <c r="M60" s="289"/>
      <c r="N60" s="292" t="str">
        <f>Badges!C268</f>
        <v>Learn how to muck out a stall</v>
      </c>
      <c r="O60" s="290" t="str">
        <f>IF(Badges!E268="A","A"," ")</f>
        <v xml:space="preserve"> </v>
      </c>
      <c r="Q60" s="289"/>
      <c r="R60" s="292" t="str">
        <f>Badges!C341</f>
        <v>Share a favorite activity with a friend</v>
      </c>
      <c r="S60" s="290" t="str">
        <f>IF(Badges!E341="A","A","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IF(Badges!E195="A","A"," ")</f>
        <v xml:space="preserve"> </v>
      </c>
      <c r="M61" s="289"/>
      <c r="N61" s="292" t="str">
        <f>Badges!C269</f>
        <v>Make a cozy sleeping space for a</v>
      </c>
      <c r="O61" s="290" t="str">
        <f>IF(Badges!E269="A","A"," ")</f>
        <v xml:space="preserve"> </v>
      </c>
      <c r="Q61" s="289"/>
      <c r="R61" s="292" t="str">
        <f>Badges!C342</f>
        <v>Try a game or activity that's new to</v>
      </c>
      <c r="S61" s="290" t="str">
        <f>IF(Badges!E342="A","A"," ")</f>
        <v xml:space="preserve"> </v>
      </c>
    </row>
    <row r="62" spans="1:19" ht="12.75" customHeight="1">
      <c r="A62" s="289"/>
      <c r="B62" s="292" t="str">
        <f>Badges!C47</f>
        <v>Visit a doctor, dentist, or</v>
      </c>
      <c r="C62" s="290" t="str">
        <f>IF(Badges!E47="A","A","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IF(Badges!E48="A","A"," ")</f>
        <v xml:space="preserve"> </v>
      </c>
      <c r="E63" s="289"/>
      <c r="F63" s="292" t="str">
        <f>Badges!C124</f>
        <v>Visit an art gallery or museum</v>
      </c>
      <c r="G63" s="290" t="str">
        <f>IF(Badges!E124="A","A"," ")</f>
        <v xml:space="preserve"> </v>
      </c>
      <c r="I63" s="289"/>
      <c r="J63" s="292" t="str">
        <f>Badges!C197</f>
        <v>Learn to follow trail signs</v>
      </c>
      <c r="K63" s="290" t="str">
        <f>IF(Badges!E197="A","A"," ")</f>
        <v xml:space="preserve"> </v>
      </c>
      <c r="M63" s="289"/>
      <c r="N63" s="292" t="str">
        <f>Badges!C271</f>
        <v>Ask a veterinarian about health</v>
      </c>
      <c r="O63" s="290" t="str">
        <f>IF(Badges!E271="A","A"," ")</f>
        <v xml:space="preserve"> </v>
      </c>
      <c r="Q63" s="289"/>
      <c r="R63" s="292" t="str">
        <f>Badges!C344</f>
        <v>Practice being a good listener</v>
      </c>
      <c r="S63" s="290" t="str">
        <f>IF(Badges!E344="A","A"," ")</f>
        <v xml:space="preserve"> </v>
      </c>
    </row>
    <row r="64" spans="1:19">
      <c r="A64" s="289"/>
      <c r="B64" s="292" t="str">
        <f>Badges!C49</f>
        <v>Meet someone who works in an</v>
      </c>
      <c r="C64" s="290" t="str">
        <f>IF(Badges!E49="A","A"," ")</f>
        <v xml:space="preserve"> </v>
      </c>
      <c r="E64" s="289"/>
      <c r="F64" s="292" t="str">
        <f>Badges!C125</f>
        <v>Look for clay in your life</v>
      </c>
      <c r="G64" s="290" t="str">
        <f>IF(Badges!E125="A","A"," ")</f>
        <v xml:space="preserve"> </v>
      </c>
      <c r="I64" s="289"/>
      <c r="J64" s="292" t="str">
        <f>Badges!C198</f>
        <v>Practice observation on a</v>
      </c>
      <c r="K64" s="290" t="str">
        <f>IF(Badges!E198="A","A"," ")</f>
        <v xml:space="preserve"> </v>
      </c>
      <c r="M64" s="289"/>
      <c r="N64" s="292" t="str">
        <f>Badges!C272</f>
        <v>Help a dog get exercise for one</v>
      </c>
      <c r="O64" s="290" t="str">
        <f>IF(Badges!E272="A","A"," ")</f>
        <v xml:space="preserve"> </v>
      </c>
      <c r="Q64" s="289"/>
      <c r="R64" s="292" t="str">
        <f>Badges!C345</f>
        <v>Remember what you agree about</v>
      </c>
      <c r="S64" s="290" t="str">
        <f>IF(Badges!E345="A","A"," ")</f>
        <v xml:space="preserve"> </v>
      </c>
    </row>
    <row r="65" spans="1:19">
      <c r="A65" s="466" t="str">
        <f>Badges!B52</f>
        <v>Dancer</v>
      </c>
      <c r="B65" s="467"/>
      <c r="C65" s="467"/>
      <c r="E65" s="289"/>
      <c r="F65" s="292" t="str">
        <f>Badges!C126</f>
        <v>Look in books, magazines, or</v>
      </c>
      <c r="G65" s="290" t="str">
        <f>IF(Badges!E126="A","A"," ")</f>
        <v xml:space="preserve"> </v>
      </c>
      <c r="I65" s="289"/>
      <c r="J65" s="292" t="str">
        <f>Badges!C199</f>
        <v>Know the trail</v>
      </c>
      <c r="K65" s="290" t="str">
        <f>IF(Badges!E199="A","A"," ")</f>
        <v xml:space="preserve"> </v>
      </c>
      <c r="M65" s="289"/>
      <c r="N65" s="292" t="str">
        <f>Badges!C273</f>
        <v>Find out how to keep different</v>
      </c>
      <c r="O65" s="290" t="str">
        <f>IF(Badges!E273="A","A"," ")</f>
        <v xml:space="preserve"> </v>
      </c>
      <c r="Q65" s="289"/>
      <c r="R65" s="292" t="str">
        <f>Badges!C346</f>
        <v>Find kind words</v>
      </c>
      <c r="S65" s="290" t="str">
        <f>IF(Badges!E346="A","A","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IF(Badges!E54="A","A"," ")</f>
        <v xml:space="preserve"> </v>
      </c>
      <c r="E67" s="289"/>
      <c r="F67" s="292" t="str">
        <f>Badges!C128</f>
        <v>Visit a potter's studio</v>
      </c>
      <c r="G67" s="290" t="str">
        <f>IF(Badges!E128="A","A"," ")</f>
        <v xml:space="preserve"> </v>
      </c>
      <c r="I67" s="289"/>
      <c r="J67" s="292" t="str">
        <f>Badges!C201</f>
        <v>Visit an outdoor store</v>
      </c>
      <c r="K67" s="290" t="str">
        <f>IF(Badges!E201="A","A"," ")</f>
        <v xml:space="preserve"> </v>
      </c>
      <c r="M67" s="289"/>
      <c r="N67" s="292" t="str">
        <f>Badges!C275</f>
        <v>Make up a game to play with a pet</v>
      </c>
      <c r="O67" s="290" t="str">
        <f>IF(Badges!E275="A","A"," ")</f>
        <v xml:space="preserve"> </v>
      </c>
      <c r="Q67" s="289"/>
      <c r="R67" s="292" t="str">
        <f>Badges!C348</f>
        <v>Invite another Brownie group to an</v>
      </c>
      <c r="S67" s="290" t="str">
        <f>IF(Badges!E348="A","A"," ")</f>
        <v xml:space="preserve"> </v>
      </c>
    </row>
    <row r="68" spans="1:19">
      <c r="A68" s="289"/>
      <c r="B68" s="292" t="str">
        <f>Badges!C55</f>
        <v>Make your warm-up animal themed</v>
      </c>
      <c r="C68" s="290" t="str">
        <f>IF(Badges!E55="A","A"," ")</f>
        <v xml:space="preserve"> </v>
      </c>
      <c r="E68" s="289"/>
      <c r="F68" s="292" t="str">
        <f>Badges!C129</f>
        <v>Invite a craft teacher to your</v>
      </c>
      <c r="G68" s="290" t="str">
        <f>IF(Badges!E129="A","A"," ")</f>
        <v xml:space="preserve"> </v>
      </c>
      <c r="I68" s="289"/>
      <c r="J68" s="292" t="str">
        <f>Badges!C202</f>
        <v>Ask an older Girl Scout</v>
      </c>
      <c r="K68" s="290" t="str">
        <f>IF(Badges!E202="A","A"," ")</f>
        <v xml:space="preserve"> </v>
      </c>
      <c r="M68" s="289"/>
      <c r="N68" s="292" t="str">
        <f>Badges!C276</f>
        <v>Make a simple pet toy</v>
      </c>
      <c r="O68" s="290" t="str">
        <f>IF(Badges!E276="A","A"," ")</f>
        <v xml:space="preserve"> </v>
      </c>
      <c r="Q68" s="289"/>
      <c r="R68" s="292" t="str">
        <f>Badges!C349</f>
        <v>Sit at a different table or area at</v>
      </c>
      <c r="S68" s="290" t="str">
        <f>IF(Badges!E349="A","A"," ")</f>
        <v xml:space="preserve"> </v>
      </c>
    </row>
    <row r="69" spans="1:19">
      <c r="A69" s="289"/>
      <c r="B69" s="292" t="str">
        <f>Badges!C56</f>
        <v>Use the music</v>
      </c>
      <c r="C69" s="290" t="str">
        <f>IF(Badges!E56="A","A"," ")</f>
        <v xml:space="preserve"> </v>
      </c>
      <c r="E69" s="289"/>
      <c r="F69" s="292" t="str">
        <f>Badges!C130</f>
        <v xml:space="preserve">Go to a pottery class at a </v>
      </c>
      <c r="G69" s="290" t="str">
        <f>IF(Badges!E130="A","A"," ")</f>
        <v xml:space="preserve"> </v>
      </c>
      <c r="I69" s="289"/>
      <c r="J69" s="292" t="str">
        <f>Badges!C203</f>
        <v>Invite an experienced hiker to your</v>
      </c>
      <c r="K69" s="290" t="str">
        <f>IF(Badges!E203="A","A"," ")</f>
        <v xml:space="preserve"> </v>
      </c>
      <c r="M69" s="289"/>
      <c r="N69" s="292" t="str">
        <f>Badges!C277</f>
        <v>Learn about how three different</v>
      </c>
      <c r="O69" s="290" t="str">
        <f>IF(Badges!E277="A","A"," ")</f>
        <v xml:space="preserve"> </v>
      </c>
      <c r="Q69" s="289"/>
      <c r="R69" s="292" t="str">
        <f>Badges!C350</f>
        <v>Go to a dance or art class, sports</v>
      </c>
      <c r="S69" s="290" t="str">
        <f>IF(Badges!E350="A","A"," ")</f>
        <v xml:space="preserve"> </v>
      </c>
    </row>
    <row r="70" spans="1:19" ht="23.25">
      <c r="A70" s="471" t="str">
        <f ca="1">MID(CELL("filename",A8),FIND(IF(ISERROR(FIND("]",CELL("filename",A8))),"$","]"),CELL("filename",A8))+1,256)</f>
        <v>Brownie 2</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IF('Age-Level'!E6="A","A","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IF('Age-Level'!E7="A","A"," ")</f>
        <v xml:space="preserve"> </v>
      </c>
    </row>
    <row r="73" spans="1:19">
      <c r="A73" s="485" t="str">
        <f>Summary!A23</f>
        <v>Painting</v>
      </c>
      <c r="B73" s="486"/>
      <c r="C73" s="342" t="str">
        <f>IF(Badges!E376="C","C",IF(Badges!E376="P","P",""))</f>
        <v/>
      </c>
      <c r="E73" s="289"/>
      <c r="F73" s="292" t="str">
        <f>Badges!C387</f>
        <v>Play popcorn</v>
      </c>
      <c r="G73" s="290" t="str">
        <f>IF(Badges!E387="A","A"," ")</f>
        <v xml:space="preserve"> </v>
      </c>
      <c r="I73" s="289"/>
      <c r="J73" s="292" t="str">
        <f>Badges!C460</f>
        <v>Get tips from a medical professional</v>
      </c>
      <c r="K73" s="290" t="str">
        <f>IF(Badges!E460="A","A"," ")</f>
        <v xml:space="preserve"> </v>
      </c>
      <c r="M73" s="289"/>
      <c r="N73" s="292" t="str">
        <f>Badges!C534</f>
        <v>Go to the movies with a friend</v>
      </c>
      <c r="O73" s="290" t="str">
        <f>IF(Badges!E534="A","A"," ")</f>
        <v xml:space="preserve"> </v>
      </c>
      <c r="Q73" s="479" t="str">
        <f>'Age-Level'!C8</f>
        <v>Cookie Pin (Year 1)</v>
      </c>
      <c r="R73" s="479"/>
      <c r="S73" s="297" t="str">
        <f>IF('Age-Level'!E8="A","A"," ")</f>
        <v xml:space="preserve"> </v>
      </c>
    </row>
    <row r="74" spans="1:19">
      <c r="A74" s="475" t="str">
        <f>Summary!A24</f>
        <v>Fair Play</v>
      </c>
      <c r="B74" s="476"/>
      <c r="C74" s="291" t="str">
        <f>IF(Badges!E399="C","C",IF(Badges!E399="P","P",""))</f>
        <v/>
      </c>
      <c r="E74" s="289"/>
      <c r="F74" s="292" t="str">
        <f>Badges!C388</f>
        <v>Untangle yourself from a human</v>
      </c>
      <c r="G74" s="290" t="str">
        <f>IF(Badges!E388="A","A"," ")</f>
        <v xml:space="preserve"> </v>
      </c>
      <c r="I74" s="289"/>
      <c r="J74" s="292" t="str">
        <f>Badges!C461</f>
        <v>Learn with the Red Cross</v>
      </c>
      <c r="K74" s="290" t="str">
        <f>IF(Badges!E461="A","A"," ")</f>
        <v xml:space="preserve"> </v>
      </c>
      <c r="M74" s="289"/>
      <c r="N74" s="292" t="str">
        <f>Badges!C535</f>
        <v>Get outdoors</v>
      </c>
      <c r="O74" s="290" t="str">
        <f>IF(Badges!E535="A","A"," ")</f>
        <v xml:space="preserve"> </v>
      </c>
      <c r="Q74" s="479" t="str">
        <f>'Age-Level'!C9</f>
        <v>Cookie Rally (Year 2)</v>
      </c>
      <c r="R74" s="479"/>
      <c r="S74" s="297" t="str">
        <f>IF('Age-Level'!E9="A","A"," ")</f>
        <v xml:space="preserve"> </v>
      </c>
    </row>
    <row r="75" spans="1:19">
      <c r="A75" s="475" t="str">
        <f>Summary!A25</f>
        <v>Celebrating Community</v>
      </c>
      <c r="B75" s="476"/>
      <c r="C75" s="291" t="str">
        <f>IF(Badges!E422="C","C",IF(Badges!E422="P","P",""))</f>
        <v/>
      </c>
      <c r="E75" s="289"/>
      <c r="F75" s="292" t="str">
        <f>Badges!C389</f>
        <v>Try a game of Octopus Tag</v>
      </c>
      <c r="G75" s="290" t="str">
        <f>IF(Badges!E389="A","A"," ")</f>
        <v xml:space="preserve"> </v>
      </c>
      <c r="I75" s="289"/>
      <c r="J75" s="292" t="str">
        <f>Badges!C462</f>
        <v>Talk to an EMT</v>
      </c>
      <c r="K75" s="290" t="str">
        <f>IF(Badges!E462="A","A"," ")</f>
        <v xml:space="preserve"> </v>
      </c>
      <c r="M75" s="289"/>
      <c r="N75" s="292" t="str">
        <f>Badges!C536</f>
        <v>Have fun with friends</v>
      </c>
      <c r="O75" s="290" t="str">
        <f>IF(Badges!E536="A","A"," ")</f>
        <v xml:space="preserve"> </v>
      </c>
      <c r="Q75" s="479" t="str">
        <f>'Age-Level'!C10</f>
        <v>Cookie Sales (Year 2)</v>
      </c>
      <c r="R75" s="479"/>
      <c r="S75" s="297" t="str">
        <f>IF('Age-Level'!E10="A","A"," ")</f>
        <v xml:space="preserve"> </v>
      </c>
    </row>
    <row r="76" spans="1:19">
      <c r="A76" s="475" t="str">
        <f>Summary!A26</f>
        <v>Snacks</v>
      </c>
      <c r="B76" s="476"/>
      <c r="C76" s="291" t="str">
        <f>IF(Badges!E445="C","C",IF(Badges!E445="P","P",""))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IF('Age-Level'!E11="A","A"," ")</f>
        <v xml:space="preserve"> </v>
      </c>
    </row>
    <row r="77" spans="1:19">
      <c r="A77" s="475" t="str">
        <f>Summary!A27</f>
        <v>Brownie First Aid</v>
      </c>
      <c r="B77" s="476"/>
      <c r="C77" s="291" t="str">
        <f>IF(Badges!E468="C","C",IF(Badges!E468="P","P",""))</f>
        <v/>
      </c>
      <c r="E77" s="289"/>
      <c r="F77" s="292" t="str">
        <f>Badges!C391</f>
        <v>See a sport live or on television</v>
      </c>
      <c r="G77" s="290" t="str">
        <f>IF(Badges!E391="A","A"," ")</f>
        <v xml:space="preserve"> </v>
      </c>
      <c r="I77" s="289"/>
      <c r="J77" s="292" t="str">
        <f>Badges!C464</f>
        <v>Take a hike</v>
      </c>
      <c r="K77" s="290" t="str">
        <f>IF(Badges!E464="A","A"," ")</f>
        <v xml:space="preserve"> </v>
      </c>
      <c r="M77" s="289">
        <v>1</v>
      </c>
      <c r="N77" s="292" t="str">
        <f>Badges!C540</f>
        <v>Learn what every person needs</v>
      </c>
      <c r="O77" s="304"/>
      <c r="Q77" s="479" t="str">
        <f>Summary!A66</f>
        <v>Fall Sales (Year 1)</v>
      </c>
      <c r="R77" s="479"/>
      <c r="S77" s="291" t="str">
        <f>IF('Age-Level'!E13="A","A","")</f>
        <v/>
      </c>
    </row>
    <row r="78" spans="1:19">
      <c r="A78" s="475" t="str">
        <f>Summary!A28</f>
        <v>Brownie Girl Scout Way</v>
      </c>
      <c r="B78" s="476"/>
      <c r="C78" s="291" t="str">
        <f>IF(Badges!E491="C","C",IF(Badges!E491="P","P",""))</f>
        <v/>
      </c>
      <c r="E78" s="289"/>
      <c r="F78" s="292" t="str">
        <f>Badges!C392</f>
        <v>Make more points</v>
      </c>
      <c r="G78" s="290" t="str">
        <f>IF(Badges!E392="A","A"," ")</f>
        <v xml:space="preserve"> </v>
      </c>
      <c r="I78" s="289"/>
      <c r="J78" s="292" t="str">
        <f>Badges!C465</f>
        <v>Read all about it</v>
      </c>
      <c r="K78" s="290" t="str">
        <f>IF(Badges!E465="A","A"," ")</f>
        <v xml:space="preserve"> </v>
      </c>
      <c r="M78" s="289"/>
      <c r="N78" s="292" t="str">
        <f>Badges!C541</f>
        <v>Create a list</v>
      </c>
      <c r="O78" s="290" t="str">
        <f>IF(Badges!E541="A","A"," ")</f>
        <v xml:space="preserve"> </v>
      </c>
      <c r="Q78" s="479" t="str">
        <f>Summary!A67</f>
        <v>Fall Sales (Year 2)</v>
      </c>
      <c r="R78" s="479"/>
      <c r="S78" s="291" t="str">
        <f>IF('Age-Level'!E14="A","A","")</f>
        <v/>
      </c>
    </row>
    <row r="79" spans="1:19">
      <c r="A79" s="477" t="str">
        <f>Summary!A29</f>
        <v>Bugs</v>
      </c>
      <c r="B79" s="478"/>
      <c r="C79" s="341" t="str">
        <f>IF(Badges!E514="C","C",IF(Badges!E514="P","P",""))</f>
        <v/>
      </c>
      <c r="E79" s="289"/>
      <c r="F79" s="292" t="str">
        <f>Badges!C393</f>
        <v>Keep score for a sport you play</v>
      </c>
      <c r="G79" s="290" t="str">
        <f>IF(Badges!E393="A","A"," ")</f>
        <v xml:space="preserve"> </v>
      </c>
      <c r="I79" s="289"/>
      <c r="J79" s="292" t="str">
        <f>Badges!C466</f>
        <v>Talk to an outdoor expert</v>
      </c>
      <c r="K79" s="290" t="str">
        <f>IF(Badges!E466="A","A"," ")</f>
        <v xml:space="preserve"> </v>
      </c>
      <c r="M79" s="289"/>
      <c r="N79" s="292" t="str">
        <f>Badges!C542</f>
        <v>Create posters</v>
      </c>
      <c r="O79" s="290" t="str">
        <f>IF(Badges!E542="A","A"," ")</f>
        <v xml:space="preserve"> </v>
      </c>
      <c r="Q79" s="479" t="str">
        <f>Summary!A68</f>
        <v>Thinking Day (Year 1)</v>
      </c>
      <c r="R79" s="479"/>
      <c r="S79" s="291" t="str">
        <f>IF('Age-Level'!E16="A","A","")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IF(Badges!E543="A","A"," ")</f>
        <v xml:space="preserve"> </v>
      </c>
      <c r="Q80" s="479" t="str">
        <f>Summary!A69</f>
        <v>Thinking Day (Year 2)</v>
      </c>
      <c r="R80" s="479"/>
      <c r="S80" s="291" t="str">
        <f>IF('Age-Level'!E17="A","A","")</f>
        <v/>
      </c>
    </row>
    <row r="81" spans="1:22">
      <c r="A81" s="485" t="str">
        <f>Summary!A31</f>
        <v>Money Manager</v>
      </c>
      <c r="B81" s="486"/>
      <c r="C81" s="342" t="str">
        <f>IF(Badges!E538="C","C",IF(Badges!E538="P","P",""))</f>
        <v/>
      </c>
      <c r="E81" s="289"/>
      <c r="F81" s="292" t="str">
        <f>Badges!C395</f>
        <v xml:space="preserve">Make a team relay that </v>
      </c>
      <c r="G81" s="290" t="str">
        <f>IF(Badges!E395="A","A","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IF('Age-Level'!E19="A","A","")</f>
        <v/>
      </c>
    </row>
    <row r="82" spans="1:22">
      <c r="A82" s="475" t="str">
        <f>Summary!A32</f>
        <v>Philanthropist</v>
      </c>
      <c r="B82" s="476"/>
      <c r="C82" s="291" t="str">
        <f>IF(Badges!E561="C","C",IF(Badges!E561="P","P",""))</f>
        <v/>
      </c>
      <c r="E82" s="289"/>
      <c r="F82" s="292" t="str">
        <f>Badges!C396</f>
        <v>Make a theme day</v>
      </c>
      <c r="G82" s="290" t="str">
        <f>IF(Badges!E396="A","A"," ")</f>
        <v xml:space="preserve"> </v>
      </c>
      <c r="I82" s="289"/>
      <c r="J82" s="292" t="str">
        <f>Badges!C471</f>
        <v>Learn three new Girl Scout songs</v>
      </c>
      <c r="K82" s="290" t="str">
        <f>IF(Badges!E471="A","A"," ")</f>
        <v xml:space="preserve"> </v>
      </c>
      <c r="M82" s="289"/>
      <c r="N82" s="292" t="str">
        <f>Badges!C545</f>
        <v>Do you own research</v>
      </c>
      <c r="O82" s="290" t="str">
        <f>IF(Badges!E545="A","A"," ")</f>
        <v xml:space="preserve"> </v>
      </c>
      <c r="Q82" s="479" t="str">
        <f>Summary!A71</f>
        <v>Rededication (1st year)</v>
      </c>
      <c r="R82" s="479"/>
      <c r="S82" s="291" t="str">
        <f>IF('Age-Level'!E20="A","A","")</f>
        <v/>
      </c>
    </row>
    <row r="83" spans="1:22">
      <c r="A83" s="491" t="str">
        <f>Summary!A33</f>
        <v>Cookie Business</v>
      </c>
      <c r="B83" s="492"/>
      <c r="C83" s="493"/>
      <c r="D83" s="133"/>
      <c r="E83" s="289"/>
      <c r="F83" s="292" t="str">
        <f>Badges!C397</f>
        <v>Make up a championship</v>
      </c>
      <c r="G83" s="290" t="str">
        <f>IF(Badges!E397="A","A"," ")</f>
        <v xml:space="preserve"> </v>
      </c>
      <c r="I83" s="289"/>
      <c r="J83" s="292" t="str">
        <f>Badges!C472</f>
        <v>Learn a new singing game</v>
      </c>
      <c r="K83" s="290" t="str">
        <f>IF(Badges!E472="A","A"," ")</f>
        <v xml:space="preserve"> </v>
      </c>
      <c r="M83" s="289"/>
      <c r="N83" s="292" t="str">
        <f>Badges!C546</f>
        <v>Take a field trip</v>
      </c>
      <c r="O83" s="290" t="str">
        <f>IF(Badges!E546="A","A"," ")</f>
        <v xml:space="preserve"> </v>
      </c>
      <c r="Q83" s="479" t="str">
        <f>Summary!A72</f>
        <v>Rededication (2nd year)</v>
      </c>
      <c r="R83" s="479"/>
      <c r="S83" s="291" t="str">
        <f>IF('Age-Level'!E21="A","A","")</f>
        <v/>
      </c>
    </row>
    <row r="84" spans="1:22">
      <c r="A84" s="475" t="str">
        <f>Summary!A34</f>
        <v>Meet My Customers</v>
      </c>
      <c r="B84" s="476"/>
      <c r="C84" s="291" t="str">
        <f>IF(Badges!E575="C","C",IF(Badges!E575="P","P",""))</f>
        <v/>
      </c>
      <c r="E84" s="466" t="str">
        <f>Badges!B400</f>
        <v>Celebrating Community</v>
      </c>
      <c r="F84" s="466"/>
      <c r="G84" s="466"/>
      <c r="I84" s="289"/>
      <c r="J84" s="292" t="str">
        <f>Badges!C473</f>
        <v>Make up your own song based on</v>
      </c>
      <c r="K84" s="290" t="str">
        <f>IF(Badges!E473="A","A"," ")</f>
        <v xml:space="preserve"> </v>
      </c>
      <c r="M84" s="289"/>
      <c r="N84" s="292" t="str">
        <f>Badges!C547</f>
        <v>Invite a guest speaker</v>
      </c>
      <c r="O84" s="290" t="str">
        <f>IF(Badges!E547="A","A"," ")</f>
        <v xml:space="preserve"> </v>
      </c>
      <c r="Q84" s="479" t="str">
        <f>Summary!A73</f>
        <v>Rededication (3rd year)</v>
      </c>
      <c r="R84" s="479"/>
      <c r="S84" s="291" t="str">
        <f>IF('Age-Level'!E22="A","A","")</f>
        <v/>
      </c>
    </row>
    <row r="85" spans="1:22">
      <c r="A85" s="475" t="str">
        <f>Summary!A35</f>
        <v>Give Back</v>
      </c>
      <c r="B85" s="476"/>
      <c r="C85" s="291" t="str">
        <f>IF(Badges!E588="C","C",IF(Badges!E588="P","P",""))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IF('Age-Level'!E29="C","C","")</f>
        <v/>
      </c>
    </row>
    <row r="86" spans="1:22">
      <c r="A86" s="351"/>
      <c r="B86" s="351"/>
      <c r="C86" s="365"/>
      <c r="E86" s="289"/>
      <c r="F86" s="292" t="str">
        <f>Badges!C402</f>
        <v>Go on a flag hunt</v>
      </c>
      <c r="G86" s="290" t="str">
        <f>IF(Badges!E402="A","A"," ")</f>
        <v xml:space="preserve"> </v>
      </c>
      <c r="I86" s="289"/>
      <c r="J86" s="292" t="str">
        <f>Badges!C475</f>
        <v>Throw a birthday bash</v>
      </c>
      <c r="K86" s="290" t="str">
        <f>IF(Badges!E475="A","A"," ")</f>
        <v xml:space="preserve"> </v>
      </c>
      <c r="M86" s="289"/>
      <c r="N86" s="292" t="str">
        <f>Badges!C549</f>
        <v>Do you own research</v>
      </c>
      <c r="O86" s="290" t="str">
        <f>IF(Badges!E549="A","A"," ")</f>
        <v xml:space="preserve"> </v>
      </c>
      <c r="Q86" s="301">
        <v>1</v>
      </c>
      <c r="R86" s="354" t="str">
        <f>'Age-Level'!C24</f>
        <v>Choose one line from the Law</v>
      </c>
      <c r="S86" s="291" t="str">
        <f>IF('Age-Level'!E24="A","A","")</f>
        <v/>
      </c>
    </row>
    <row r="87" spans="1:22">
      <c r="A87" s="464" t="s">
        <v>83</v>
      </c>
      <c r="B87" s="465"/>
      <c r="C87" s="465"/>
      <c r="E87" s="289"/>
      <c r="F87" s="292" t="str">
        <f>Badges!C403</f>
        <v>Draw your state's symbols</v>
      </c>
      <c r="G87" s="290" t="str">
        <f>IF(Badges!E403="A","A"," ")</f>
        <v xml:space="preserve"> </v>
      </c>
      <c r="I87" s="289"/>
      <c r="J87" s="292" t="str">
        <f>Badges!C476</f>
        <v>Make a birthday card for a Daisy</v>
      </c>
      <c r="K87" s="290" t="str">
        <f>IF(Badges!E476="A","A"," ")</f>
        <v xml:space="preserve"> </v>
      </c>
      <c r="M87" s="289"/>
      <c r="N87" s="292" t="str">
        <f>Badges!C550</f>
        <v>Get secondhand knowledge</v>
      </c>
      <c r="O87" s="290" t="str">
        <f>IF(Badges!E550="A","A"," ")</f>
        <v xml:space="preserve"> </v>
      </c>
      <c r="Q87" s="302">
        <v>2</v>
      </c>
      <c r="R87" s="354" t="str">
        <f>'Age-Level'!C25</f>
        <v>Find a woman in your community</v>
      </c>
      <c r="S87" s="291" t="str">
        <f>IF('Age-Level'!E25="A","A","")</f>
        <v/>
      </c>
    </row>
    <row r="88" spans="1:22">
      <c r="B88" s="497" t="str">
        <f>'Journey Awards'!A6</f>
        <v>Brownie Quest</v>
      </c>
      <c r="C88" s="498"/>
      <c r="E88" s="289"/>
      <c r="F88" s="292" t="str">
        <f>Badges!C404</f>
        <v>Find your own town's symbols</v>
      </c>
      <c r="G88" s="290" t="str">
        <f>IF(Badges!E404="A","A"," ")</f>
        <v xml:space="preserve"> </v>
      </c>
      <c r="I88" s="289"/>
      <c r="J88" s="292" t="str">
        <f>Badges!C477</f>
        <v>Make up a birthday message</v>
      </c>
      <c r="K88" s="290" t="str">
        <f>IF(Badges!E477="A","A"," ")</f>
        <v xml:space="preserve"> </v>
      </c>
      <c r="M88" s="289"/>
      <c r="N88" s="292" t="str">
        <f>Badges!C551</f>
        <v>Invite a guest speaker</v>
      </c>
      <c r="O88" s="290" t="str">
        <f>IF(Badges!E551="A","A"," ")</f>
        <v xml:space="preserve"> </v>
      </c>
      <c r="Q88" s="302">
        <v>3</v>
      </c>
      <c r="R88" s="354" t="str">
        <f>'Age-Level'!C26</f>
        <v>Gather three inspirational quotes</v>
      </c>
      <c r="S88" s="291" t="str">
        <f>IF('Age-Level'!E26="A","A","")</f>
        <v/>
      </c>
    </row>
    <row r="89" spans="1:22">
      <c r="B89" s="298" t="str">
        <f>'Journey Awards'!B7</f>
        <v>The Discover Key</v>
      </c>
      <c r="C89" s="297" t="str">
        <f>'Journey Awards'!E11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IF('Age-Level'!E27="A","A","")</f>
        <v/>
      </c>
    </row>
    <row r="90" spans="1:22">
      <c r="B90" s="298" t="str">
        <f>'Journey Awards'!B12</f>
        <v>The Connect Key</v>
      </c>
      <c r="C90" s="297" t="str">
        <f>'Journey Awards'!E16</f>
        <v/>
      </c>
      <c r="E90" s="289"/>
      <c r="F90" s="292" t="str">
        <f>Badges!C406</f>
        <v>Choose natinoal songs</v>
      </c>
      <c r="G90" s="290" t="str">
        <f>IF(Badges!E406="A","A"," ")</f>
        <v xml:space="preserve"> </v>
      </c>
      <c r="I90" s="289"/>
      <c r="J90" s="292" t="str">
        <f>Badges!C479</f>
        <v>Make up a game about your</v>
      </c>
      <c r="K90" s="290" t="str">
        <f>IF(Badges!E479="A","A"," ")</f>
        <v xml:space="preserve"> </v>
      </c>
      <c r="M90" s="289"/>
      <c r="N90" s="292" t="str">
        <f>Badges!C553</f>
        <v>Take a field trip</v>
      </c>
      <c r="O90" s="290" t="str">
        <f>IF(Badges!E553="A","A"," ")</f>
        <v xml:space="preserve"> </v>
      </c>
      <c r="Q90" s="355">
        <v>5</v>
      </c>
      <c r="R90" s="354" t="str">
        <f>'Age-Level'!C28</f>
        <v>Keep the connection strong.</v>
      </c>
      <c r="S90" s="291" t="str">
        <f>IF('Age-Level'!E28="A","A","")</f>
        <v/>
      </c>
    </row>
    <row r="91" spans="1:22">
      <c r="B91" s="298" t="str">
        <f>'Journey Awards'!B17</f>
        <v>The Take Action Key</v>
      </c>
      <c r="C91" s="297" t="str">
        <f>'Journey Awards'!E21</f>
        <v/>
      </c>
      <c r="E91" s="289"/>
      <c r="F91" s="292" t="str">
        <f>Badges!C407</f>
        <v>Pick three community songs</v>
      </c>
      <c r="G91" s="290" t="str">
        <f>IF(Badges!E407="A","A"," ")</f>
        <v xml:space="preserve"> </v>
      </c>
      <c r="I91" s="289"/>
      <c r="J91" s="292" t="str">
        <f>Badges!C480</f>
        <v>Create a story, play, or puppet</v>
      </c>
      <c r="K91" s="290" t="str">
        <f>IF(Badges!E480="A","A"," ")</f>
        <v xml:space="preserve"> </v>
      </c>
      <c r="M91" s="289"/>
      <c r="N91" s="292" t="str">
        <f>Badges!C554</f>
        <v>Invite a guest speaker</v>
      </c>
      <c r="O91" s="290" t="str">
        <f>IF(Badges!E554="A","A"," ")</f>
        <v xml:space="preserve"> </v>
      </c>
      <c r="Q91" s="489" t="str">
        <f>Summary!A75</f>
        <v>My Promise, My Faith (Year 2)</v>
      </c>
      <c r="R91" s="482"/>
      <c r="S91" s="336" t="str">
        <f>IF('Age-Level'!E35="C","C","")</f>
        <v/>
      </c>
    </row>
    <row r="92" spans="1:22">
      <c r="B92" s="298" t="str">
        <f>'Journey Awards'!B22</f>
        <v>The Brownie Quest Award</v>
      </c>
      <c r="C92" s="297" t="str">
        <f>'Journey Awards'!E24</f>
        <v/>
      </c>
      <c r="E92" s="289"/>
      <c r="F92" s="292" t="str">
        <f>Badges!C408</f>
        <v>Find three celebration songs</v>
      </c>
      <c r="G92" s="290" t="str">
        <f>IF(Badges!E408="A","A"," ")</f>
        <v xml:space="preserve"> </v>
      </c>
      <c r="I92" s="289"/>
      <c r="J92" s="292" t="str">
        <f>Badges!C481</f>
        <v>Make a team mural, collage, flag</v>
      </c>
      <c r="K92" s="290" t="str">
        <f>IF(Badges!E481="A","A"," ")</f>
        <v xml:space="preserve"> </v>
      </c>
      <c r="M92" s="289"/>
      <c r="N92" s="292" t="str">
        <f>Badges!C555</f>
        <v>Find out about helping people</v>
      </c>
      <c r="O92" s="290" t="str">
        <f>IF(Badges!E555="A","A"," ")</f>
        <v xml:space="preserve"> </v>
      </c>
      <c r="Q92" s="301">
        <v>1</v>
      </c>
      <c r="R92" s="354" t="str">
        <f>'Age-Level'!C31</f>
        <v>Choose one line from the Law</v>
      </c>
      <c r="S92" s="291" t="str">
        <f>IF('Age-Level'!E31="A","A","")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IF('Age-Level'!E32="A","A","")</f>
        <v/>
      </c>
    </row>
    <row r="94" spans="1:22">
      <c r="A94" s="349"/>
      <c r="B94" s="298" t="str">
        <f>'Journey Awards'!B28</f>
        <v>LOVE Water</v>
      </c>
      <c r="C94" s="297" t="str">
        <f>'Journey Awards'!E31</f>
        <v/>
      </c>
      <c r="E94" s="289"/>
      <c r="F94" s="292" t="str">
        <f>Badges!C410</f>
        <v>Join a parade</v>
      </c>
      <c r="G94" s="290" t="str">
        <f>IF(Badges!E410="A","A"," ")</f>
        <v xml:space="preserve"> </v>
      </c>
      <c r="I94" s="289"/>
      <c r="J94" s="292" t="str">
        <f>Badges!C483</f>
        <v>A better room or home</v>
      </c>
      <c r="K94" s="290" t="str">
        <f>IF(Badges!E483="A","A"," ")</f>
        <v xml:space="preserve"> </v>
      </c>
      <c r="M94" s="289"/>
      <c r="N94" s="292" t="str">
        <f>Badges!C557</f>
        <v>Donate money</v>
      </c>
      <c r="O94" s="290" t="str">
        <f>IF(Badges!E557="A","A"," ")</f>
        <v xml:space="preserve"> </v>
      </c>
      <c r="Q94" s="302">
        <v>3</v>
      </c>
      <c r="R94" s="354" t="str">
        <f>'Age-Level'!C33</f>
        <v>Gather three inspirational quotes</v>
      </c>
      <c r="S94" s="291" t="str">
        <f>IF('Age-Level'!E33="A","A","")</f>
        <v/>
      </c>
    </row>
    <row r="95" spans="1:22">
      <c r="A95" s="349"/>
      <c r="B95" s="298" t="str">
        <f>'Journey Awards'!B32</f>
        <v>SAVE Water</v>
      </c>
      <c r="C95" s="297" t="str">
        <f>'Journey Awards'!E34</f>
        <v/>
      </c>
      <c r="E95" s="289"/>
      <c r="F95" s="292" t="str">
        <f>Badges!C411</f>
        <v>Learn to march</v>
      </c>
      <c r="G95" s="290" t="str">
        <f>IF(Badges!E411="A","A"," ")</f>
        <v xml:space="preserve"> </v>
      </c>
      <c r="I95" s="289"/>
      <c r="J95" s="292" t="str">
        <f>Badges!C484</f>
        <v>A better meeting place</v>
      </c>
      <c r="K95" s="290" t="str">
        <f>IF(Badges!E484="A","A"," ")</f>
        <v xml:space="preserve"> </v>
      </c>
      <c r="M95" s="289"/>
      <c r="N95" s="292" t="str">
        <f>Badges!C558</f>
        <v>Organize a great food donation</v>
      </c>
      <c r="O95" s="290" t="str">
        <f>IF(Badges!E558="A","A"," ")</f>
        <v xml:space="preserve"> </v>
      </c>
      <c r="Q95" s="302">
        <v>4</v>
      </c>
      <c r="R95" s="354" t="str">
        <f>'Age-Level'!C34</f>
        <v>Make something to remind you</v>
      </c>
      <c r="S95" s="291" t="str">
        <f>IF('Age-Level'!E34="A","A","")</f>
        <v/>
      </c>
      <c r="U95" s="288"/>
      <c r="V95" s="288"/>
    </row>
    <row r="96" spans="1:22">
      <c r="A96" s="226"/>
      <c r="B96" s="298" t="str">
        <f>'Journey Awards'!B35</f>
        <v>SHARE Water</v>
      </c>
      <c r="C96" s="297" t="str">
        <f>'Journey Awards'!E37</f>
        <v/>
      </c>
      <c r="E96" s="289"/>
      <c r="F96" s="292" t="str">
        <f>Badges!C412</f>
        <v>See a band review or field show</v>
      </c>
      <c r="G96" s="290" t="str">
        <f>IF(Badges!E412="A","A"," ")</f>
        <v xml:space="preserve"> </v>
      </c>
      <c r="I96" s="289"/>
      <c r="J96" s="292" t="str">
        <f>Badges!C485</f>
        <v>A better classroom</v>
      </c>
      <c r="K96" s="290" t="str">
        <f>IF(Badges!E485="A","A"," ")</f>
        <v xml:space="preserve"> </v>
      </c>
      <c r="M96" s="289"/>
      <c r="N96" s="292" t="str">
        <f>Badges!C559</f>
        <v>Host a clothing-donation party</v>
      </c>
      <c r="O96" s="290" t="str">
        <f>IF(Badges!E559="A","A"," ")</f>
        <v xml:space="preserve"> </v>
      </c>
      <c r="Q96" s="355">
        <v>5</v>
      </c>
      <c r="R96" s="354" t="str">
        <f>'Age-Level'!C35</f>
        <v>Keep the connection strong.</v>
      </c>
      <c r="S96" s="291" t="str">
        <f>IF('Age-Level'!E35="A","A","")</f>
        <v/>
      </c>
      <c r="U96" s="288"/>
      <c r="V96" s="288"/>
    </row>
    <row r="97" spans="1:23">
      <c r="A97" s="226"/>
      <c r="B97" s="298" t="str">
        <f>'Journey Awards'!B38</f>
        <v>WOW!</v>
      </c>
      <c r="C97" s="297" t="str">
        <f>'Journey Awards'!E40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IF('Age-Level'!E38="A","A","")</f>
        <v/>
      </c>
      <c r="U97" s="288"/>
      <c r="V97" s="288"/>
    </row>
    <row r="98" spans="1:23" ht="14.25" customHeight="1">
      <c r="B98" s="352" t="str">
        <f>'Journey Awards'!A43</f>
        <v>A World of Girls</v>
      </c>
      <c r="C98" s="353"/>
      <c r="E98" s="289"/>
      <c r="F98" s="292" t="str">
        <f>Badges!C414</f>
        <v>Follow a landmark trail</v>
      </c>
      <c r="G98" s="290" t="str">
        <f>IF(Badges!E414="A","A"," ")</f>
        <v xml:space="preserve"> </v>
      </c>
      <c r="I98" s="289"/>
      <c r="J98" s="292" t="str">
        <f>Badges!C487</f>
        <v>Follow in a Girl Scout's footsteps</v>
      </c>
      <c r="K98" s="290" t="str">
        <f>IF(Badges!E487="A","A"," ")</f>
        <v xml:space="preserve"> </v>
      </c>
      <c r="M98" s="289">
        <v>1</v>
      </c>
      <c r="N98" s="292" t="str">
        <f>Badges!C564</f>
        <v>Find out where your customers are</v>
      </c>
      <c r="O98" s="304"/>
      <c r="Q98" s="479" t="str">
        <f>Summary!A77</f>
        <v>Journey Summit Pin</v>
      </c>
      <c r="R98" s="479"/>
      <c r="S98" s="291" t="str">
        <f>IF('Age-Level'!E40="C","C","")</f>
        <v/>
      </c>
      <c r="U98" s="288"/>
      <c r="V98" s="288"/>
    </row>
    <row r="99" spans="1:23">
      <c r="B99" s="298" t="str">
        <f>'Journey Awards'!B44</f>
        <v>Hear a Story</v>
      </c>
      <c r="C99" s="297" t="str">
        <f>'Journey Awards'!E46</f>
        <v/>
      </c>
      <c r="E99" s="289"/>
      <c r="F99" s="292" t="str">
        <f>Badges!C415</f>
        <v>Tour a landmark that honors the</v>
      </c>
      <c r="G99" s="290" t="str">
        <f>IF(Badges!E415="A","A"," ")</f>
        <v xml:space="preserve"> </v>
      </c>
      <c r="I99" s="289"/>
      <c r="J99" s="292" t="str">
        <f>Badges!C488</f>
        <v>Read the Brownie Story from an</v>
      </c>
      <c r="K99" s="290" t="str">
        <f>IF(Badges!E488="A","A"," ")</f>
        <v xml:space="preserve"> </v>
      </c>
      <c r="M99" s="289"/>
      <c r="N99" s="292" t="str">
        <f>Badges!C565</f>
        <v xml:space="preserve">Talk to your family or Brownie </v>
      </c>
      <c r="O99" s="290" t="str">
        <f>IF(Badges!E565="A","A"," ")</f>
        <v xml:space="preserve"> </v>
      </c>
      <c r="Q99" s="479" t="str">
        <f>Summary!A78</f>
        <v>Safety Award</v>
      </c>
      <c r="R99" s="480"/>
      <c r="S99" s="300"/>
      <c r="U99" s="366"/>
      <c r="V99" s="367"/>
      <c r="W99" s="350"/>
    </row>
    <row r="100" spans="1:23">
      <c r="B100" s="298" t="str">
        <f>'Journey Awards'!B47</f>
        <v>Change a Story</v>
      </c>
      <c r="C100" s="297" t="str">
        <f>'Journey Awards'!E49</f>
        <v/>
      </c>
      <c r="E100" s="289"/>
      <c r="F100" s="292" t="str">
        <f>Badges!C416</f>
        <v>Make a landmark map</v>
      </c>
      <c r="G100" s="290" t="str">
        <f>IF(Badges!E416="A","A"," ")</f>
        <v xml:space="preserve"> </v>
      </c>
      <c r="I100" s="289"/>
      <c r="J100" s="292" t="str">
        <f>Badges!C489</f>
        <v>Make up a story about Campbell</v>
      </c>
      <c r="K100" s="290" t="str">
        <f>IF(Badges!E489="A","A"," ")</f>
        <v xml:space="preserve"> </v>
      </c>
      <c r="M100" s="289">
        <v>2</v>
      </c>
      <c r="N100" s="292" t="str">
        <f>Badges!C566</f>
        <v>Talk to some customers</v>
      </c>
      <c r="O100" s="304"/>
      <c r="Q100" s="301">
        <v>1</v>
      </c>
      <c r="R100" s="354" t="str">
        <f>'Age-Level'!C42</f>
        <v xml:space="preserve">Talk to a teacher, parent, or </v>
      </c>
      <c r="S100" s="291" t="str">
        <f>IF('Age-Level'!E42="A","A","")</f>
        <v/>
      </c>
      <c r="U100" s="288"/>
      <c r="V100" s="288"/>
    </row>
    <row r="101" spans="1:23">
      <c r="B101" s="298" t="str">
        <f>'Journey Awards'!B50</f>
        <v>Tell a Story</v>
      </c>
      <c r="C101" s="297" t="str">
        <f>'Journey Awards'!E52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IF(Badges!E567="A","A"," ")</f>
        <v xml:space="preserve"> </v>
      </c>
      <c r="Q101" s="302">
        <v>2</v>
      </c>
      <c r="R101" s="354" t="str">
        <f>'Age-Level'!C43</f>
        <v>Get a map of your neighborhood</v>
      </c>
      <c r="S101" s="291" t="str">
        <f>IF('Age-Level'!E43="A","A","")</f>
        <v/>
      </c>
      <c r="U101" s="288"/>
      <c r="V101" s="288"/>
    </row>
    <row r="102" spans="1:23">
      <c r="B102" s="298" t="str">
        <f>'Journey Awards'!B53</f>
        <v>Better World for Girls!</v>
      </c>
      <c r="C102" s="297" t="str">
        <f>'Journey Awards'!E55</f>
        <v/>
      </c>
      <c r="E102" s="289"/>
      <c r="F102" s="292" t="str">
        <f>Badges!C418</f>
        <v>Join a flag ceremony</v>
      </c>
      <c r="G102" s="290" t="str">
        <f>IF(Badges!E418="A","A","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IF('Age-Level'!E44="A","A","")</f>
        <v/>
      </c>
      <c r="U102" s="288"/>
      <c r="V102" s="288"/>
    </row>
    <row r="103" spans="1:23">
      <c r="B103" s="348"/>
      <c r="C103" s="348"/>
      <c r="E103" s="289"/>
      <c r="F103" s="292" t="str">
        <f>Badges!C419</f>
        <v>Join a town ceremony</v>
      </c>
      <c r="G103" s="290" t="str">
        <f>IF(Badges!E419="A","A"," ")</f>
        <v xml:space="preserve"> </v>
      </c>
      <c r="I103" s="289"/>
      <c r="J103" s="292" t="str">
        <f>Badges!C494</f>
        <v>Talk to a bug specialist in your</v>
      </c>
      <c r="K103" s="290" t="str">
        <f>IF(Badges!E494="A","A"," ")</f>
        <v xml:space="preserve"> </v>
      </c>
      <c r="M103" s="289"/>
      <c r="N103" s="292" t="str">
        <f>Badges!C569</f>
        <v>In your group or with your family</v>
      </c>
      <c r="O103" s="290" t="str">
        <f>IF(Badges!E569="A","A"," ")</f>
        <v xml:space="preserve"> </v>
      </c>
      <c r="Q103" s="302">
        <v>4</v>
      </c>
      <c r="R103" s="354" t="str">
        <f>'Age-Level'!C45</f>
        <v>Choose an upcoming trip you</v>
      </c>
      <c r="S103" s="291" t="str">
        <f>IF('Age-Level'!E45="A","A","")</f>
        <v/>
      </c>
      <c r="U103" s="288"/>
      <c r="V103" s="288"/>
    </row>
    <row r="104" spans="1:23">
      <c r="A104" s="464" t="s">
        <v>427</v>
      </c>
      <c r="B104" s="465"/>
      <c r="C104" s="465"/>
      <c r="E104" s="289"/>
      <c r="F104" s="292" t="str">
        <f>Badges!C420</f>
        <v>Make up your own</v>
      </c>
      <c r="G104" s="290" t="str">
        <f>IF(Badges!E420="A","A"," ")</f>
        <v xml:space="preserve"> </v>
      </c>
      <c r="I104" s="289"/>
      <c r="J104" s="292" t="str">
        <f>Badges!C495</f>
        <v>With an adult's help, find websites</v>
      </c>
      <c r="K104" s="290" t="str">
        <f>IF(Badges!E495="A","A"," ")</f>
        <v xml:space="preserve"> </v>
      </c>
      <c r="M104" s="289">
        <v>4</v>
      </c>
      <c r="N104" s="292" t="str">
        <f>Badges!C570</f>
        <v>Role-play good customer relations</v>
      </c>
      <c r="O104" s="304"/>
      <c r="Q104" s="355">
        <v>5</v>
      </c>
      <c r="R104" s="354" t="str">
        <f>'Age-Level'!C46</f>
        <v>Find out what natural disasters</v>
      </c>
      <c r="S104" s="291" t="str">
        <f>IF('Age-Level'!E46="A","A","")</f>
        <v/>
      </c>
      <c r="U104" s="288"/>
      <c r="V104" s="288"/>
    </row>
    <row r="105" spans="1:23">
      <c r="A105" s="293"/>
      <c r="B105" s="356" t="str">
        <f>Bridging!B6</f>
        <v>Pass It On!</v>
      </c>
      <c r="C105" s="342" t="str">
        <f>IF(Bridging!E10="C","C",IF(Bridging!E10="P","P",""))</f>
        <v/>
      </c>
      <c r="E105" s="466" t="str">
        <f>Badges!B423</f>
        <v>Snacks</v>
      </c>
      <c r="F105" s="467"/>
      <c r="G105" s="467"/>
      <c r="I105" s="289"/>
      <c r="J105" s="292" t="str">
        <f>Badges!C496</f>
        <v>Read a book or watch a video</v>
      </c>
      <c r="K105" s="290" t="str">
        <f>IF(Badges!E496="A","A"," ")</f>
        <v xml:space="preserve"> </v>
      </c>
      <c r="M105" s="289"/>
      <c r="N105" s="292" t="str">
        <f>Badges!C571</f>
        <v>With your friends or family</v>
      </c>
      <c r="O105" s="290" t="str">
        <f>IF(Badges!E571="A","A"," ")</f>
        <v xml:space="preserve"> </v>
      </c>
      <c r="Q105" s="479" t="str">
        <f>'Age-Level'!C49</f>
        <v>International Friendship</v>
      </c>
      <c r="R105" s="479"/>
      <c r="S105" s="291" t="str">
        <f>IF('Age-Level'!E49="A","A","")</f>
        <v/>
      </c>
      <c r="U105" s="288"/>
      <c r="V105" s="288"/>
    </row>
    <row r="106" spans="1:23">
      <c r="A106" s="293"/>
      <c r="B106" s="295" t="str">
        <f>Bridging!B11</f>
        <v>Look Ahead!</v>
      </c>
      <c r="C106" s="291" t="str">
        <f>IF(Bridging!E15="C","C",IF(Bridging!E15="P","P",""))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IF(Bridging!E17="C","C",IF(Bridging!E17="P","P",""))</f>
        <v/>
      </c>
      <c r="E107" s="289"/>
      <c r="F107" s="292" t="str">
        <f>Badges!C425</f>
        <v>Is the food good for me?</v>
      </c>
      <c r="G107" s="290" t="str">
        <f>IF(Badges!E425="A","A"," ")</f>
        <v xml:space="preserve"> </v>
      </c>
      <c r="I107" s="289"/>
      <c r="J107" s="292" t="str">
        <f>Badges!C498</f>
        <v>Make a paper-plate spider</v>
      </c>
      <c r="K107" s="290" t="str">
        <f>IF(Badges!E498="A","A"," ")</f>
        <v xml:space="preserve"> </v>
      </c>
      <c r="M107" s="289"/>
      <c r="N107" s="292" t="str">
        <f>Badges!C573</f>
        <v>Everybody who buys cookies is</v>
      </c>
      <c r="O107" s="290" t="str">
        <f>IF(Badges!E573="A","A"," ")</f>
        <v xml:space="preserve"> </v>
      </c>
      <c r="Q107" s="464" t="s">
        <v>429</v>
      </c>
      <c r="R107" s="468"/>
      <c r="S107" s="468"/>
      <c r="U107" s="288"/>
      <c r="V107" s="288"/>
    </row>
    <row r="108" spans="1:23">
      <c r="B108" s="296" t="s">
        <v>88</v>
      </c>
      <c r="C108" s="291" t="str">
        <f>IF(Bridging!E18="C","C",IF(Bridging!E18="P","P",""))</f>
        <v/>
      </c>
      <c r="E108" s="289"/>
      <c r="F108" s="292" t="str">
        <f>Badges!C426</f>
        <v>Is the food good for the earth?</v>
      </c>
      <c r="G108" s="290" t="str">
        <f>IF(Badges!E426="A","A"," ")</f>
        <v xml:space="preserve"> </v>
      </c>
      <c r="I108" s="289"/>
      <c r="J108" s="292" t="str">
        <f>Badges!C499</f>
        <v>Make an egg-carton caterpillar</v>
      </c>
      <c r="K108" s="290" t="str">
        <f>IF(Badges!E499="A","A"," ")</f>
        <v xml:space="preserve"> </v>
      </c>
      <c r="M108" s="466" t="str">
        <f>Badges!B576</f>
        <v>Give Back</v>
      </c>
      <c r="N108" s="467"/>
      <c r="O108" s="467"/>
      <c r="Q108" s="480" t="str">
        <f>'Fun Patches'!C24</f>
        <v>&lt;List Patch Here&gt;</v>
      </c>
      <c r="R108" s="481"/>
      <c r="S108" s="297" t="str">
        <f>IF('Fun Patches'!E24="A","A"," ")</f>
        <v xml:space="preserve"> </v>
      </c>
      <c r="U108" s="288"/>
      <c r="V108" s="288"/>
    </row>
    <row r="109" spans="1:23">
      <c r="B109" s="338"/>
      <c r="C109" s="350"/>
      <c r="E109" s="289"/>
      <c r="F109" s="292" t="str">
        <f>Badges!C427</f>
        <v>What's in that snack?</v>
      </c>
      <c r="G109" s="290" t="str">
        <f>IF(Badges!E427="A","A"," ")</f>
        <v xml:space="preserve"> </v>
      </c>
      <c r="I109" s="289"/>
      <c r="J109" s="292" t="str">
        <f>Badges!C500</f>
        <v>Make your own butterfly</v>
      </c>
      <c r="K109" s="290" t="str">
        <f>IF(Badges!E500="A","A"," ")</f>
        <v xml:space="preserve"> </v>
      </c>
      <c r="M109" s="289">
        <v>1</v>
      </c>
      <c r="N109" s="292" t="str">
        <f>Badges!C577</f>
        <v>Find out about businesses that</v>
      </c>
      <c r="O109" s="304"/>
      <c r="Q109" s="480" t="str">
        <f>'Fun Patches'!C25</f>
        <v>&lt;List Patch Here&gt;</v>
      </c>
      <c r="R109" s="481"/>
      <c r="S109" s="297" t="str">
        <f>IF('Fun Patches'!E25="A","A","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IF(Badges!E578="A","A"," ")</f>
        <v xml:space="preserve"> </v>
      </c>
      <c r="Q110" s="480" t="str">
        <f>'Fun Patches'!C26</f>
        <v>&lt;List Patch Here&gt;</v>
      </c>
      <c r="R110" s="481"/>
      <c r="S110" s="297" t="str">
        <f>IF('Fun Patches'!E26="A","A"," ")</f>
        <v xml:space="preserve"> </v>
      </c>
      <c r="U110" s="367"/>
      <c r="V110" s="367"/>
      <c r="W110" s="350"/>
    </row>
    <row r="111" spans="1:23">
      <c r="A111" s="289">
        <v>1</v>
      </c>
      <c r="B111" s="292" t="str">
        <f>Badges!C355</f>
        <v>Get Inspired</v>
      </c>
      <c r="C111" s="304"/>
      <c r="E111" s="289"/>
      <c r="F111" s="292" t="str">
        <f>Badges!C429</f>
        <v>Make your own restaurant snack</v>
      </c>
      <c r="G111" s="290" t="str">
        <f>IF(Badges!E429="A","A"," ")</f>
        <v xml:space="preserve"> </v>
      </c>
      <c r="I111" s="289"/>
      <c r="J111" s="292" t="str">
        <f>Badges!C502</f>
        <v>Watch three bugs</v>
      </c>
      <c r="K111" s="290" t="str">
        <f>IF(Badges!E502="A","A"," ")</f>
        <v xml:space="preserve"> </v>
      </c>
      <c r="M111" s="289">
        <v>2</v>
      </c>
      <c r="N111" s="292" t="str">
        <f>Badges!C579</f>
        <v>Set a giving goal</v>
      </c>
      <c r="O111" s="304"/>
      <c r="Q111" s="480" t="str">
        <f>'Fun Patches'!C27</f>
        <v>&lt;List Patch Here&gt;</v>
      </c>
      <c r="R111" s="481"/>
      <c r="S111" s="297" t="str">
        <f>IF('Fun Patches'!E27="A","A"," ")</f>
        <v xml:space="preserve"> </v>
      </c>
      <c r="U111" s="288"/>
      <c r="V111" s="288"/>
    </row>
    <row r="112" spans="1:23">
      <c r="A112" s="289"/>
      <c r="B112" s="292" t="str">
        <f>Badges!C356</f>
        <v>Talk to a painter</v>
      </c>
      <c r="C112" s="290" t="str">
        <f>IF(Badges!E356="A","A"," ")</f>
        <v xml:space="preserve"> </v>
      </c>
      <c r="E112" s="289"/>
      <c r="F112" s="292" t="str">
        <f>Badges!C430</f>
        <v>Make a savory snack from a</v>
      </c>
      <c r="G112" s="290" t="str">
        <f>IF(Badges!E430="A","A"," ")</f>
        <v xml:space="preserve"> </v>
      </c>
      <c r="I112" s="289"/>
      <c r="J112" s="292" t="str">
        <f>Badges!C503</f>
        <v>With an adult, find an ant trail</v>
      </c>
      <c r="K112" s="290" t="str">
        <f>IF(Badges!E503="A","A"," ")</f>
        <v xml:space="preserve"> </v>
      </c>
      <c r="M112" s="289"/>
      <c r="N112" s="292" t="str">
        <f>Badges!C580</f>
        <v xml:space="preserve">With your Brownie friends, talk </v>
      </c>
      <c r="O112" s="290" t="str">
        <f>IF(Badges!E580="A","A"," ")</f>
        <v xml:space="preserve"> </v>
      </c>
      <c r="Q112" s="480" t="str">
        <f>'Fun Patches'!C28</f>
        <v>&lt;List Patch Here&gt;</v>
      </c>
      <c r="R112" s="481"/>
      <c r="S112" s="297" t="str">
        <f>IF('Fun Patches'!E28="A","A"," ")</f>
        <v xml:space="preserve"> </v>
      </c>
      <c r="U112" s="288"/>
      <c r="V112" s="288"/>
    </row>
    <row r="113" spans="1:22">
      <c r="A113" s="289"/>
      <c r="B113" s="292" t="str">
        <f>Badges!C357</f>
        <v>Go to an art show or museum</v>
      </c>
      <c r="C113" s="290" t="str">
        <f>IF(Badges!E357="A","A"," ")</f>
        <v xml:space="preserve"> </v>
      </c>
      <c r="E113" s="289"/>
      <c r="F113" s="292" t="str">
        <f>Badges!C431</f>
        <v>Make a veggie face</v>
      </c>
      <c r="G113" s="290" t="str">
        <f>IF(Badges!E431="A","A"," ")</f>
        <v xml:space="preserve"> </v>
      </c>
      <c r="I113" s="289"/>
      <c r="J113" s="292" t="str">
        <f>Badges!C504</f>
        <v>Make a bug box</v>
      </c>
      <c r="K113" s="290" t="str">
        <f>IF(Badges!E504="A","A"," ")</f>
        <v xml:space="preserve"> </v>
      </c>
      <c r="M113" s="289">
        <v>3</v>
      </c>
      <c r="N113" s="292" t="str">
        <f>Badges!C581</f>
        <v>Involve your customers</v>
      </c>
      <c r="O113" s="304"/>
      <c r="Q113" s="480" t="str">
        <f>'Fun Patches'!C29</f>
        <v>&lt;List Patch Here&gt;</v>
      </c>
      <c r="R113" s="481"/>
      <c r="S113" s="297" t="str">
        <f>IF('Fun Patches'!E29="A","A"," ")</f>
        <v xml:space="preserve"> </v>
      </c>
      <c r="U113" s="288"/>
      <c r="V113" s="288"/>
    </row>
    <row r="114" spans="1:22">
      <c r="A114" s="289"/>
      <c r="B114" s="292" t="str">
        <f>Badges!C358</f>
        <v xml:space="preserve">Team up with an adult to find </v>
      </c>
      <c r="C114" s="290" t="str">
        <f>IF(Badges!E358="A","A","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IF(Badges!E582="A","A"," ")</f>
        <v xml:space="preserve"> </v>
      </c>
      <c r="Q114" s="480" t="str">
        <f>'Fun Patches'!C30</f>
        <v>&lt;List Patch Here&gt;</v>
      </c>
      <c r="R114" s="481"/>
      <c r="S114" s="297" t="str">
        <f>IF('Fun Patches'!E30="A","A"," ")</f>
        <v xml:space="preserve"> </v>
      </c>
      <c r="U114" s="288"/>
      <c r="V114" s="288"/>
    </row>
    <row r="115" spans="1:22">
      <c r="A115" s="289">
        <v>2</v>
      </c>
      <c r="B115" s="292" t="str">
        <f>Badges!C359</f>
        <v>Paint the real world</v>
      </c>
      <c r="C115" s="304"/>
      <c r="E115" s="289"/>
      <c r="F115" s="292" t="str">
        <f>Badges!C433</f>
        <v>Create a holiday dessert</v>
      </c>
      <c r="G115" s="290" t="str">
        <f>IF(Badges!E433="A","A"," ")</f>
        <v xml:space="preserve"> </v>
      </c>
      <c r="I115" s="289"/>
      <c r="J115" s="292" t="str">
        <f>Badges!C506</f>
        <v>Draw a cocoon</v>
      </c>
      <c r="K115" s="290" t="str">
        <f>IF(Badges!E506="A","A"," ")</f>
        <v xml:space="preserve"> </v>
      </c>
      <c r="M115" s="289">
        <v>4</v>
      </c>
      <c r="N115" s="292" t="str">
        <f>Badges!C583</f>
        <v>Practice giving back</v>
      </c>
      <c r="O115" s="304"/>
      <c r="Q115" s="480" t="str">
        <f>'Fun Patches'!C31</f>
        <v>&lt;List Patch Here&gt;</v>
      </c>
      <c r="R115" s="481"/>
      <c r="S115" s="297" t="str">
        <f>IF('Fun Patches'!E31="A","A"," ")</f>
        <v xml:space="preserve"> </v>
      </c>
      <c r="U115" s="288"/>
      <c r="V115" s="288"/>
    </row>
    <row r="116" spans="1:22">
      <c r="A116" s="289"/>
      <c r="B116" s="292" t="str">
        <f>Badges!C360</f>
        <v>Paint a portrait of a family</v>
      </c>
      <c r="C116" s="290" t="str">
        <f>IF(Badges!E360="A","A"," ")</f>
        <v xml:space="preserve"> </v>
      </c>
      <c r="E116" s="289"/>
      <c r="F116" s="292" t="str">
        <f>Badges!C434</f>
        <v>Make a snack "in disguise"</v>
      </c>
      <c r="G116" s="290" t="str">
        <f>IF(Badges!E434="A","A"," ")</f>
        <v xml:space="preserve"> </v>
      </c>
      <c r="I116" s="289"/>
      <c r="J116" s="292" t="str">
        <f>Badges!C507</f>
        <v>Make a model of a bug house</v>
      </c>
      <c r="K116" s="290" t="str">
        <f>IF(Badges!E507="A","A"," ")</f>
        <v xml:space="preserve"> </v>
      </c>
      <c r="M116" s="289"/>
      <c r="N116" s="292" t="str">
        <f>Badges!C584</f>
        <v>If you want to help others with your</v>
      </c>
      <c r="O116" s="290" t="str">
        <f>IF(Badges!E584="A","A"," ")</f>
        <v xml:space="preserve"> </v>
      </c>
      <c r="Q116" s="480" t="str">
        <f>'Fun Patches'!C32</f>
        <v>&lt;List Patch Here&gt;</v>
      </c>
      <c r="R116" s="481"/>
      <c r="S116" s="297" t="str">
        <f>IF('Fun Patches'!E32="A","A"," ")</f>
        <v xml:space="preserve"> </v>
      </c>
    </row>
    <row r="117" spans="1:22">
      <c r="A117" s="289"/>
      <c r="B117" s="292" t="str">
        <f>Badges!C361</f>
        <v>Paint an outdoor landscape</v>
      </c>
      <c r="C117" s="290" t="str">
        <f>IF(Badges!E361="A","A"," ")</f>
        <v xml:space="preserve"> </v>
      </c>
      <c r="E117" s="289"/>
      <c r="F117" s="292" t="str">
        <f>Badges!C435</f>
        <v>Make your own cookies</v>
      </c>
      <c r="G117" s="290" t="str">
        <f>IF(Badges!E435="A","A"," ")</f>
        <v xml:space="preserve"> </v>
      </c>
      <c r="I117" s="289"/>
      <c r="J117" s="292" t="str">
        <f>Badges!C508</f>
        <v>For one week, watch a spider</v>
      </c>
      <c r="K117" s="290" t="str">
        <f>IF(Badges!E508="A","A"," ")</f>
        <v xml:space="preserve"> </v>
      </c>
      <c r="M117" s="289">
        <v>5</v>
      </c>
      <c r="N117" s="292" t="str">
        <f>Badges!C585</f>
        <v>Tell your cookie customers how</v>
      </c>
      <c r="O117" s="304"/>
      <c r="Q117" s="480" t="str">
        <f>'Fun Patches'!C33</f>
        <v>&lt;List Patch Here&gt;</v>
      </c>
      <c r="R117" s="481"/>
      <c r="S117" s="297" t="str">
        <f>IF('Fun Patches'!E33="A","A"," ")</f>
        <v xml:space="preserve"> </v>
      </c>
    </row>
    <row r="118" spans="1:22">
      <c r="A118" s="289"/>
      <c r="B118" s="292" t="str">
        <f>Badges!C362</f>
        <v>Paint a still live.</v>
      </c>
      <c r="C118" s="290" t="str">
        <f>IF(Badges!E362="A","A","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IF(Badges!E586="A","A"," ")</f>
        <v xml:space="preserve"> </v>
      </c>
      <c r="Q118" s="480" t="str">
        <f>'Fun Patches'!C34</f>
        <v>&lt;List Patch Here&gt;</v>
      </c>
      <c r="R118" s="481"/>
      <c r="S118" s="297" t="str">
        <f>IF('Fun Patches'!E34="A","A"," ")</f>
        <v xml:space="preserve"> </v>
      </c>
    </row>
    <row r="119" spans="1:22">
      <c r="A119" s="289">
        <v>3</v>
      </c>
      <c r="B119" s="292" t="str">
        <f>Badges!C363</f>
        <v>Paint a mood</v>
      </c>
      <c r="C119" s="304"/>
      <c r="E119" s="289"/>
      <c r="F119" s="292" t="str">
        <f>Badges!C437</f>
        <v>Make no-bake energy bars</v>
      </c>
      <c r="G119" s="290" t="str">
        <f>IF(Badges!E437="A","A"," ")</f>
        <v xml:space="preserve"> </v>
      </c>
      <c r="I119" s="289"/>
      <c r="J119" s="292" t="str">
        <f>Badges!C510</f>
        <v>Visit a farm</v>
      </c>
      <c r="K119" s="290" t="str">
        <f>IF(Badges!E510="A","A"," ")</f>
        <v xml:space="preserve"> </v>
      </c>
      <c r="M119" s="349"/>
      <c r="N119" s="339"/>
      <c r="O119" s="350"/>
      <c r="Q119" s="480" t="str">
        <f>'Fun Patches'!C35</f>
        <v>&lt;List Patch Here&gt;</v>
      </c>
      <c r="R119" s="481"/>
      <c r="S119" s="297" t="str">
        <f>IF('Fun Patches'!E35="A","A"," ")</f>
        <v xml:space="preserve"> </v>
      </c>
    </row>
    <row r="120" spans="1:22">
      <c r="A120" s="289"/>
      <c r="B120" s="292" t="str">
        <f>Badges!C364</f>
        <v>Calm</v>
      </c>
      <c r="C120" s="290" t="str">
        <f>IF(Badges!E364="A","A"," ")</f>
        <v xml:space="preserve"> </v>
      </c>
      <c r="E120" s="289"/>
      <c r="F120" s="292" t="str">
        <f>Badges!C438</f>
        <v>Create a snack for a group</v>
      </c>
      <c r="G120" s="290" t="str">
        <f>IF(Badges!E438="A","A"," ")</f>
        <v xml:space="preserve"> </v>
      </c>
      <c r="I120" s="289"/>
      <c r="J120" s="292" t="str">
        <f>Badges!C511</f>
        <v>Take a bug walk or bug hike</v>
      </c>
      <c r="K120" s="290" t="str">
        <f>IF(Badges!E511="A","A"," ")</f>
        <v xml:space="preserve"> </v>
      </c>
      <c r="M120" s="464" t="s">
        <v>127</v>
      </c>
      <c r="N120" s="468"/>
      <c r="O120" s="468"/>
      <c r="Q120" s="480" t="str">
        <f>'Fun Patches'!C36</f>
        <v>&lt;List Patch Here&gt;</v>
      </c>
      <c r="R120" s="481"/>
      <c r="S120" s="297" t="str">
        <f>IF('Fun Patches'!E36="A","A"," ")</f>
        <v xml:space="preserve"> </v>
      </c>
    </row>
    <row r="121" spans="1:22">
      <c r="A121" s="289"/>
      <c r="B121" s="292" t="str">
        <f>Badges!C365</f>
        <v>Happy</v>
      </c>
      <c r="C121" s="290" t="str">
        <f>IF(Badges!E365="A","A"," ")</f>
        <v xml:space="preserve"> </v>
      </c>
      <c r="E121" s="289"/>
      <c r="F121" s="292" t="str">
        <f>Badges!C439</f>
        <v>Make a lunchtime snack</v>
      </c>
      <c r="G121" s="290" t="str">
        <f>IF(Badges!E439="A","A"," ")</f>
        <v xml:space="preserve"> </v>
      </c>
      <c r="I121" s="289"/>
      <c r="J121" s="292" t="str">
        <f>Badges!C512</f>
        <v>Visit a museum, zoo, or botanical</v>
      </c>
      <c r="K121" s="290" t="str">
        <f>IF(Badges!E512="A","A"," ")</f>
        <v xml:space="preserve"> </v>
      </c>
      <c r="M121" s="482" t="str">
        <f>'Fun Patches'!C5</f>
        <v>&lt;List Patch Here&gt;</v>
      </c>
      <c r="N121" s="483"/>
      <c r="O121" s="290" t="str">
        <f>IF('Fun Patches'!E5="A","A"," ")</f>
        <v xml:space="preserve"> </v>
      </c>
      <c r="Q121" s="480" t="str">
        <f>'Fun Patches'!C37</f>
        <v>&lt;List Patch Here&gt;</v>
      </c>
      <c r="R121" s="481"/>
      <c r="S121" s="297" t="str">
        <f>IF('Fun Patches'!E37="A","A"," ")</f>
        <v xml:space="preserve"> </v>
      </c>
    </row>
    <row r="122" spans="1:22">
      <c r="A122" s="289"/>
      <c r="B122" s="292" t="str">
        <f>Badges!C366</f>
        <v>Angry</v>
      </c>
      <c r="C122" s="290" t="str">
        <f>IF(Badges!E366="A","A","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Patches'!E6="A","A"," ")</f>
        <v xml:space="preserve"> </v>
      </c>
      <c r="Q122" s="480" t="str">
        <f>'Fun Patches'!C38</f>
        <v>&lt;List Patch Here&gt;</v>
      </c>
      <c r="R122" s="481"/>
      <c r="S122" s="297" t="str">
        <f>IF('Fun Patches'!E38="A","A"," ")</f>
        <v xml:space="preserve"> </v>
      </c>
    </row>
    <row r="123" spans="1:22">
      <c r="A123" s="289">
        <v>4</v>
      </c>
      <c r="B123" s="292" t="str">
        <f>Badges!C367</f>
        <v>Paint without brushes</v>
      </c>
      <c r="C123" s="304"/>
      <c r="E123" s="289"/>
      <c r="F123" s="292" t="str">
        <f>Badges!C441</f>
        <v>Make your own milk shake</v>
      </c>
      <c r="G123" s="290" t="str">
        <f>IF(Badges!E441="A","A"," ")</f>
        <v xml:space="preserve"> </v>
      </c>
      <c r="I123" s="289">
        <v>1</v>
      </c>
      <c r="J123" s="292" t="str">
        <f>Badges!C517</f>
        <v>Shop for elf items with your elf doll</v>
      </c>
      <c r="K123" s="304"/>
      <c r="M123" s="480" t="str">
        <f>'Fun Patches'!C7</f>
        <v>&lt;List Patch Here&gt;</v>
      </c>
      <c r="N123" s="481"/>
      <c r="O123" s="297" t="str">
        <f>IF('Fun Patches'!E7="A","A"," ")</f>
        <v xml:space="preserve"> </v>
      </c>
      <c r="Q123" s="480" t="str">
        <f>'Fun Patches'!C39</f>
        <v>&lt;List Patch Here&gt;</v>
      </c>
      <c r="R123" s="481"/>
      <c r="S123" s="297" t="str">
        <f>IF('Fun Patches'!E39="A","A"," ")</f>
        <v xml:space="preserve"> </v>
      </c>
    </row>
    <row r="124" spans="1:22">
      <c r="A124" s="289"/>
      <c r="B124" s="292" t="str">
        <f>Badges!C368</f>
        <v>Paint something from nature</v>
      </c>
      <c r="C124" s="290" t="str">
        <f>IF(Badges!E368="A","A"," ")</f>
        <v xml:space="preserve"> </v>
      </c>
      <c r="E124" s="289"/>
      <c r="F124" s="292" t="str">
        <f>Badges!C442</f>
        <v>Make your own fruit smoothie</v>
      </c>
      <c r="G124" s="290" t="str">
        <f>IF(Badges!E442="A","A"," ")</f>
        <v xml:space="preserve"> </v>
      </c>
      <c r="I124" s="289"/>
      <c r="J124" s="292" t="str">
        <f>Badges!C518</f>
        <v>Go shopping…at home</v>
      </c>
      <c r="K124" s="290" t="str">
        <f>IF(Badges!E518="A","A"," ")</f>
        <v xml:space="preserve"> </v>
      </c>
      <c r="M124" s="480" t="str">
        <f>'Fun Patches'!C8</f>
        <v>&lt;List Patch Here&gt;</v>
      </c>
      <c r="N124" s="481"/>
      <c r="O124" s="297" t="str">
        <f>IF('Fun Patches'!E8="A","A"," ")</f>
        <v xml:space="preserve"> </v>
      </c>
      <c r="Q124" s="480" t="str">
        <f>'Fun Patches'!C40</f>
        <v>&lt;List Patch Here&gt;</v>
      </c>
      <c r="R124" s="481"/>
      <c r="S124" s="297" t="str">
        <f>IF('Fun Patches'!E40="A","A"," ")</f>
        <v xml:space="preserve"> </v>
      </c>
    </row>
    <row r="125" spans="1:22">
      <c r="A125" s="289"/>
      <c r="B125" s="292" t="str">
        <f>Badges!C369</f>
        <v>Paint with indoor objects</v>
      </c>
      <c r="C125" s="290" t="str">
        <f>IF(Badges!E369="A","A"," ")</f>
        <v xml:space="preserve"> </v>
      </c>
      <c r="E125" s="289"/>
      <c r="F125" s="292" t="str">
        <f>Badges!C443</f>
        <v>Make your own party punch</v>
      </c>
      <c r="G125" s="290" t="str">
        <f>IF(Badges!E443="A","A"," ")</f>
        <v xml:space="preserve"> </v>
      </c>
      <c r="I125" s="289"/>
      <c r="J125" s="292" t="str">
        <f>Badges!C519</f>
        <v>Go shopping with a Brownie friends</v>
      </c>
      <c r="K125" s="290" t="str">
        <f>IF(Badges!E519="A","A"," ")</f>
        <v xml:space="preserve"> </v>
      </c>
      <c r="M125" s="480" t="str">
        <f>'Fun Patches'!C9</f>
        <v>&lt;List Patch Here&gt;</v>
      </c>
      <c r="N125" s="481"/>
      <c r="O125" s="297" t="str">
        <f>IF('Fun Patches'!E9="A","A"," ")</f>
        <v xml:space="preserve"> </v>
      </c>
      <c r="Q125" s="480" t="str">
        <f>'Fun Patches'!C41</f>
        <v>&lt;List Patch Here&gt;</v>
      </c>
      <c r="R125" s="481"/>
      <c r="S125" s="297" t="str">
        <f>IF('Fun Patches'!E41="A","A"," ")</f>
        <v xml:space="preserve"> </v>
      </c>
    </row>
    <row r="126" spans="1:22">
      <c r="A126" s="289"/>
      <c r="B126" s="292" t="str">
        <f>Badges!C370</f>
        <v>Paint with a stamp</v>
      </c>
      <c r="C126" s="290" t="str">
        <f>IF(Badges!E370="A","A"," ")</f>
        <v xml:space="preserve"> </v>
      </c>
      <c r="E126" s="466" t="str">
        <f>Badges!B446</f>
        <v>Brownie First Aid</v>
      </c>
      <c r="F126" s="467"/>
      <c r="G126" s="467"/>
      <c r="I126" s="289"/>
      <c r="J126" s="292" t="str">
        <f>Badges!C520</f>
        <v>Go shopping with your Brownie</v>
      </c>
      <c r="K126" s="290" t="str">
        <f>IF(Badges!E520="A","A"," ")</f>
        <v xml:space="preserve"> </v>
      </c>
      <c r="M126" s="480" t="str">
        <f>'Fun Patches'!C10</f>
        <v>&lt;List Patch Here&gt;</v>
      </c>
      <c r="N126" s="481"/>
      <c r="O126" s="297" t="str">
        <f>IF('Fun Patches'!E10="A","A"," ")</f>
        <v xml:space="preserve"> </v>
      </c>
      <c r="Q126" s="480" t="str">
        <f>'Fun Patches'!C42</f>
        <v>&lt;List Patch Here&gt;</v>
      </c>
      <c r="R126" s="481"/>
      <c r="S126" s="297" t="str">
        <f>IF('Fun Patches'!E42="A","A","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Patches'!E11="A","A"," ")</f>
        <v xml:space="preserve"> </v>
      </c>
      <c r="Q127" s="480" t="str">
        <f>'Fun Patches'!C43</f>
        <v>&lt;List Patch Here&gt;</v>
      </c>
      <c r="R127" s="481"/>
      <c r="S127" s="297" t="str">
        <f>IF('Fun Patches'!E43="A","A"," ")</f>
        <v xml:space="preserve"> </v>
      </c>
    </row>
    <row r="128" spans="1:22">
      <c r="A128" s="289"/>
      <c r="B128" s="292" t="str">
        <f>Badges!C372</f>
        <v>Paint a mural that tells a story</v>
      </c>
      <c r="C128" s="290" t="str">
        <f>IF(Badges!E372="A","A"," ")</f>
        <v xml:space="preserve"> </v>
      </c>
      <c r="E128" s="289"/>
      <c r="F128" s="292" t="str">
        <f>Badges!C448</f>
        <v>Role-play 911</v>
      </c>
      <c r="G128" s="290" t="str">
        <f>IF(Badges!E448="A","A"," ")</f>
        <v xml:space="preserve"> </v>
      </c>
      <c r="I128" s="289"/>
      <c r="J128" s="292" t="str">
        <f>Badges!C522</f>
        <v>Shop at a store</v>
      </c>
      <c r="K128" s="290" t="str">
        <f>IF(Badges!E522="A","A"," ")</f>
        <v xml:space="preserve"> </v>
      </c>
      <c r="M128" s="480" t="str">
        <f>'Fun Patches'!C12</f>
        <v>&lt;List Patch Here&gt;</v>
      </c>
      <c r="N128" s="481"/>
      <c r="O128" s="297" t="str">
        <f>IF('Fun Patches'!E12="A","A"," ")</f>
        <v xml:space="preserve"> </v>
      </c>
      <c r="Q128" s="480" t="str">
        <f>'Fun Patches'!C44</f>
        <v>&lt;List Patch Here&gt;</v>
      </c>
      <c r="R128" s="481"/>
      <c r="S128" s="297" t="str">
        <f>IF('Fun Patches'!E44="A","A"," ")</f>
        <v xml:space="preserve"> </v>
      </c>
    </row>
    <row r="129" spans="1:19">
      <c r="A129" s="289"/>
      <c r="B129" s="292" t="str">
        <f>Badges!C373</f>
        <v>Paint a mural about your Girl</v>
      </c>
      <c r="C129" s="290" t="str">
        <f>IF(Badges!E373="A","A"," ")</f>
        <v xml:space="preserve"> </v>
      </c>
      <c r="E129" s="289"/>
      <c r="F129" s="292" t="str">
        <f>Badges!C449</f>
        <v>Practice 911 with a friend or family</v>
      </c>
      <c r="G129" s="290" t="str">
        <f>IF(Badges!E449="A","A"," ")</f>
        <v xml:space="preserve"> </v>
      </c>
      <c r="I129" s="289"/>
      <c r="J129" s="292" t="str">
        <f>Badges!C523</f>
        <v>Shop on paper</v>
      </c>
      <c r="K129" s="290" t="str">
        <f>IF(Badges!E523="A","A"," ")</f>
        <v xml:space="preserve"> </v>
      </c>
      <c r="M129" s="480" t="str">
        <f>'Fun Patches'!C13</f>
        <v>&lt;List Patch Here&gt;</v>
      </c>
      <c r="N129" s="481"/>
      <c r="O129" s="297" t="str">
        <f>IF('Fun Patches'!E13="A","A"," ")</f>
        <v xml:space="preserve"> </v>
      </c>
      <c r="Q129" s="480" t="str">
        <f>'Fun Patches'!C45</f>
        <v>&lt;List Patch Here&gt;</v>
      </c>
      <c r="R129" s="481"/>
      <c r="S129" s="297" t="str">
        <f>IF('Fun Patches'!E45="A","A"," ")</f>
        <v xml:space="preserve"> </v>
      </c>
    </row>
    <row r="130" spans="1:19">
      <c r="A130" s="289"/>
      <c r="B130" s="292" t="str">
        <f>Badges!C374</f>
        <v>Paint a mural that tells the story</v>
      </c>
      <c r="C130" s="290" t="str">
        <f>IF(Badges!E374="A","A"," ")</f>
        <v xml:space="preserve"> </v>
      </c>
      <c r="E130" s="289"/>
      <c r="F130" s="292" t="str">
        <f>Badges!C450</f>
        <v>Get advice from an expert</v>
      </c>
      <c r="G130" s="290" t="str">
        <f>IF(Badges!E450="A","A"," ")</f>
        <v xml:space="preserve"> </v>
      </c>
      <c r="I130" s="289"/>
      <c r="J130" s="292" t="str">
        <f>Badges!C524</f>
        <v>Shop online</v>
      </c>
      <c r="K130" s="290" t="str">
        <f>IF(Badges!E524="A","A"," ")</f>
        <v xml:space="preserve"> </v>
      </c>
      <c r="M130" s="480" t="str">
        <f>'Fun Patches'!C14</f>
        <v>&lt;List Patch Here&gt;</v>
      </c>
      <c r="N130" s="481"/>
      <c r="O130" s="297" t="str">
        <f>IF('Fun Patches'!E14="A","A"," ")</f>
        <v xml:space="preserve"> </v>
      </c>
      <c r="Q130" s="480" t="str">
        <f>'Fun Patches'!C46</f>
        <v>&lt;List Patch Here&gt;</v>
      </c>
      <c r="R130" s="481"/>
      <c r="S130" s="297" t="str">
        <f>IF('Fun Patches'!E46="A","A","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Patches'!E15="A","A"," ")</f>
        <v xml:space="preserve"> </v>
      </c>
      <c r="Q131" s="482" t="str">
        <f>'Fun Patches'!C47</f>
        <v>&lt;List Patch Here&gt;</v>
      </c>
      <c r="R131" s="483"/>
      <c r="S131" s="290" t="str">
        <f>IF('Fun Patches'!E47="A","A"," ")</f>
        <v xml:space="preserve"> </v>
      </c>
    </row>
    <row r="132" spans="1:19">
      <c r="A132" s="289">
        <v>1</v>
      </c>
      <c r="B132" s="292" t="str">
        <f>Badges!C378</f>
        <v>Follow the rules</v>
      </c>
      <c r="C132" s="304"/>
      <c r="E132" s="289"/>
      <c r="F132" s="292" t="str">
        <f>Badges!C452</f>
        <v>Interview a medical professional</v>
      </c>
      <c r="G132" s="290" t="str">
        <f>IF(Badges!E452="A","A"," ")</f>
        <v xml:space="preserve"> </v>
      </c>
      <c r="I132" s="289"/>
      <c r="J132" s="292" t="str">
        <f>Badges!C526</f>
        <v>Browse through catalogs</v>
      </c>
      <c r="K132" s="290" t="str">
        <f>IF(Badges!E526="A","A"," ")</f>
        <v xml:space="preserve"> </v>
      </c>
      <c r="M132" s="480" t="str">
        <f>'Fun Patches'!C16</f>
        <v>&lt;List Patch Here&gt;</v>
      </c>
      <c r="N132" s="481"/>
      <c r="O132" s="297" t="str">
        <f>IF('Fun Patches'!E16="A","A"," ")</f>
        <v xml:space="preserve"> </v>
      </c>
      <c r="Q132" s="480" t="str">
        <f>'Fun Patches'!C48</f>
        <v>&lt;List Patch Here&gt;</v>
      </c>
      <c r="R132" s="481"/>
      <c r="S132" s="297" t="str">
        <f>IF('Fun Patches'!E48="A","A"," ")</f>
        <v xml:space="preserve"> </v>
      </c>
    </row>
    <row r="133" spans="1:19">
      <c r="A133" s="289"/>
      <c r="B133" s="292" t="str">
        <f>Badges!C379</f>
        <v>Teach the rules of an active</v>
      </c>
      <c r="C133" s="290" t="str">
        <f>IF(Badges!E379="A","A"," ")</f>
        <v xml:space="preserve"> </v>
      </c>
      <c r="E133" s="289"/>
      <c r="F133" s="292" t="str">
        <f>Badges!C453</f>
        <v>Talk to the police</v>
      </c>
      <c r="G133" s="290" t="str">
        <f>IF(Badges!E453="A","A"," ")</f>
        <v xml:space="preserve"> </v>
      </c>
      <c r="I133" s="289"/>
      <c r="J133" s="292" t="str">
        <f>Badges!C527</f>
        <v>Go to the mall</v>
      </c>
      <c r="K133" s="290" t="str">
        <f>IF(Badges!E527="A","A"," ")</f>
        <v xml:space="preserve"> </v>
      </c>
      <c r="M133" s="482" t="str">
        <f>'Fun Patches'!C17</f>
        <v>&lt;List Patch Here&gt;</v>
      </c>
      <c r="N133" s="483"/>
      <c r="O133" s="290" t="str">
        <f>IF('Fun Patches'!E17="A","A"," ")</f>
        <v xml:space="preserve"> </v>
      </c>
      <c r="Q133" s="480" t="str">
        <f>'Fun Patches'!C49</f>
        <v>&lt;List Patch Here&gt;</v>
      </c>
      <c r="R133" s="481"/>
      <c r="S133" s="297" t="str">
        <f>IF('Fun Patches'!E49="A","A"," ")</f>
        <v xml:space="preserve"> </v>
      </c>
    </row>
    <row r="134" spans="1:19">
      <c r="A134" s="289"/>
      <c r="B134" s="292" t="str">
        <f>Badges!C380</f>
        <v>Make up two new rules for hide</v>
      </c>
      <c r="C134" s="290" t="str">
        <f>IF(Badges!E380="A","A"," ")</f>
        <v xml:space="preserve"> </v>
      </c>
      <c r="E134" s="289"/>
      <c r="F134" s="292" t="str">
        <f>Badges!C454</f>
        <v>Visit a fire station</v>
      </c>
      <c r="G134" s="290" t="str">
        <f>IF(Badges!E454="A","A"," ")</f>
        <v xml:space="preserve"> </v>
      </c>
      <c r="I134" s="289"/>
      <c r="J134" s="292" t="str">
        <f>Badges!C528</f>
        <v>Shop secondhand</v>
      </c>
      <c r="K134" s="290" t="str">
        <f>IF(Badges!E528="A","A"," ")</f>
        <v xml:space="preserve"> </v>
      </c>
      <c r="M134" s="480" t="str">
        <f>'Fun Patches'!C18</f>
        <v>&lt;List Patch Here&gt;</v>
      </c>
      <c r="N134" s="481"/>
      <c r="O134" s="297" t="str">
        <f>IF('Fun Patches'!E18="A","A"," ")</f>
        <v xml:space="preserve"> </v>
      </c>
      <c r="Q134" s="480" t="str">
        <f>'Fun Patches'!C50</f>
        <v>&lt;List Patch Here&gt;</v>
      </c>
      <c r="R134" s="481"/>
      <c r="S134" s="297" t="str">
        <f>IF('Fun Patches'!E50="A","A"," ")</f>
        <v xml:space="preserve"> </v>
      </c>
    </row>
    <row r="135" spans="1:19">
      <c r="A135" s="289"/>
      <c r="B135" s="292" t="str">
        <f>Badges!C381</f>
        <v>Learn two rules for a sport or</v>
      </c>
      <c r="C135" s="290" t="str">
        <f>IF(Badges!E381="A","A","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Patches'!E19="A","A"," ")</f>
        <v xml:space="preserve"> </v>
      </c>
      <c r="Q135" s="480" t="str">
        <f>'Fun Patches'!C51</f>
        <v>&lt;List Patch Here&gt;</v>
      </c>
      <c r="R135" s="481"/>
      <c r="S135" s="297" t="str">
        <f>IF('Fun Patches'!E51="A","A"," ")</f>
        <v xml:space="preserve"> </v>
      </c>
    </row>
    <row r="136" spans="1:19">
      <c r="A136" s="289">
        <v>2</v>
      </c>
      <c r="B136" s="292" t="str">
        <f>Badges!C382</f>
        <v>Include everyone</v>
      </c>
      <c r="C136" s="304"/>
      <c r="E136" s="289"/>
      <c r="F136" s="292" t="str">
        <f>Badges!C456</f>
        <v>Make a first aid kit for your home</v>
      </c>
      <c r="G136" s="290" t="str">
        <f>IF(Badges!E456="A","A"," ")</f>
        <v xml:space="preserve"> </v>
      </c>
      <c r="I136" s="289"/>
      <c r="J136" s="292" t="str">
        <f>Badges!C530</f>
        <v>You have $15 total</v>
      </c>
      <c r="K136" s="290" t="str">
        <f>IF(Badges!E530="A","A"," ")</f>
        <v xml:space="preserve"> </v>
      </c>
      <c r="M136" s="480" t="str">
        <f>'Fun Patches'!C20</f>
        <v>&lt;List Patch Here&gt;</v>
      </c>
      <c r="N136" s="481"/>
      <c r="O136" s="297" t="str">
        <f>IF('Fun Patches'!E20="A","A"," ")</f>
        <v xml:space="preserve"> </v>
      </c>
      <c r="Q136" s="480" t="str">
        <f>'Fun Patches'!C52</f>
        <v>&lt;List Patch Here&gt;</v>
      </c>
      <c r="R136" s="481"/>
      <c r="S136" s="297" t="str">
        <f>IF('Fun Patches'!E52="A","A"," ")</f>
        <v xml:space="preserve"> </v>
      </c>
    </row>
    <row r="137" spans="1:19">
      <c r="A137" s="289"/>
      <c r="B137" s="292" t="str">
        <f>Badges!C383</f>
        <v>Ask a woman about Title IX</v>
      </c>
      <c r="C137" s="290" t="str">
        <f>IF(Badges!E383="A","A"," ")</f>
        <v xml:space="preserve"> </v>
      </c>
      <c r="E137" s="289"/>
      <c r="F137" s="292" t="str">
        <f>Badges!C457</f>
        <v>Make a kit for your Girl Scout</v>
      </c>
      <c r="G137" s="290" t="str">
        <f>IF(Badges!E457="A","A"," ")</f>
        <v xml:space="preserve"> </v>
      </c>
      <c r="I137" s="289"/>
      <c r="J137" s="292" t="str">
        <f>Badges!C531</f>
        <v>You have $30 total</v>
      </c>
      <c r="K137" s="290" t="str">
        <f>IF(Badges!E531="A","A"," ")</f>
        <v xml:space="preserve"> </v>
      </c>
      <c r="M137" s="480" t="str">
        <f>'Fun Patches'!C21</f>
        <v>&lt;List Patch Here&gt;</v>
      </c>
      <c r="N137" s="481"/>
      <c r="O137" s="297" t="str">
        <f>IF('Fun Patches'!E21="A","A"," ")</f>
        <v xml:space="preserve"> </v>
      </c>
      <c r="Q137" s="480" t="str">
        <f>'Fun Patches'!C53</f>
        <v>&lt;List Patch Here&gt;</v>
      </c>
      <c r="R137" s="481"/>
      <c r="S137" s="297" t="str">
        <f>IF('Fun Patches'!E53="A","A"," ")</f>
        <v xml:space="preserve"> </v>
      </c>
    </row>
    <row r="138" spans="1:19">
      <c r="A138" s="289"/>
      <c r="B138" s="292" t="str">
        <f>Badges!C384</f>
        <v>Find a sport that women play</v>
      </c>
      <c r="C138" s="290" t="str">
        <f>IF(Badges!E384="A","A"," ")</f>
        <v xml:space="preserve"> </v>
      </c>
      <c r="E138" s="289"/>
      <c r="F138" s="292" t="str">
        <f>Badges!C458</f>
        <v>Make a first aid kit and donate it</v>
      </c>
      <c r="G138" s="290" t="str">
        <f>IF(Badges!E458="A","A"," ")</f>
        <v xml:space="preserve"> </v>
      </c>
      <c r="I138" s="289"/>
      <c r="J138" s="292" t="str">
        <f>Badges!C532</f>
        <v>Pool your money</v>
      </c>
      <c r="K138" s="290" t="str">
        <f>IF(Badges!E532="A","A"," ")</f>
        <v xml:space="preserve"> </v>
      </c>
      <c r="M138" s="480" t="str">
        <f>'Fun Patches'!C22</f>
        <v>&lt;List Patch Here&gt;</v>
      </c>
      <c r="N138" s="481"/>
      <c r="O138" s="297" t="str">
        <f>IF('Fun Patches'!E22="A","A"," ")</f>
        <v xml:space="preserve"> </v>
      </c>
      <c r="Q138" s="480" t="str">
        <f>'Fun Patches'!C54</f>
        <v>&lt;List Patch Here&gt;</v>
      </c>
      <c r="R138" s="481"/>
      <c r="S138" s="297" t="str">
        <f>IF('Fun Patches'!E54="A","A"," ")</f>
        <v xml:space="preserve"> </v>
      </c>
    </row>
    <row r="139" spans="1:19">
      <c r="A139" s="289"/>
      <c r="B139" s="292" t="str">
        <f>Badges!C385</f>
        <v>Learn about disabilities and</v>
      </c>
      <c r="C139" s="290" t="str">
        <f>IF(Badges!E385="A","A"," ")</f>
        <v xml:space="preserve"> </v>
      </c>
      <c r="M139" s="480" t="str">
        <f>'Fun Patches'!C23</f>
        <v>&lt;List Patch Here&gt;</v>
      </c>
      <c r="N139" s="481"/>
      <c r="O139" s="297" t="str">
        <f>IF('Fun Patches'!E23="A","A"," ")</f>
        <v xml:space="preserve"> </v>
      </c>
    </row>
    <row r="140" spans="1:19" ht="23.25">
      <c r="A140" s="471" t="str">
        <f ca="1">MID(CELL("filename",A78),FIND(IF(ISERROR(FIND("]",CELL("filename",A78))),"$","]"),CELL("filename",A78))+1,256)</f>
        <v>Brownie 2</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Own'!E31="A","A"," ")</f>
        <v xml:space="preserve"> </v>
      </c>
      <c r="I142" s="289">
        <v>1</v>
      </c>
      <c r="J142" s="354" t="str">
        <f>'Council Own'!C55</f>
        <v>&lt;List Requirement Here&gt;</v>
      </c>
      <c r="K142" s="297" t="str">
        <f>IF('Council Own'!E55="A","A"," ")</f>
        <v xml:space="preserve"> </v>
      </c>
      <c r="M142" s="289">
        <v>1</v>
      </c>
      <c r="N142" s="354" t="str">
        <f>'Council Own'!C79</f>
        <v>&lt;List Requirement Here&gt;</v>
      </c>
      <c r="O142" s="297" t="str">
        <f>IF('Council Own'!E79="A","A"," ")</f>
        <v xml:space="preserve"> </v>
      </c>
      <c r="Q142" s="289">
        <v>1</v>
      </c>
      <c r="R142" s="354" t="str">
        <f>'Council Own'!C103</f>
        <v>&lt;List Requirement Here&gt;</v>
      </c>
      <c r="S142" s="297" t="str">
        <f>IF('Council Own'!E103="A","A"," ")</f>
        <v xml:space="preserve"> </v>
      </c>
    </row>
    <row r="143" spans="1:19">
      <c r="A143" s="499" t="str">
        <f>'Council Own'!B6</f>
        <v>&lt;&lt;List Badge Here&gt;&gt;</v>
      </c>
      <c r="B143" s="500"/>
      <c r="C143" s="291" t="str">
        <f>IF('Council Own'!E28="C","C",IF('Council Own'!E28="P","P",""))</f>
        <v/>
      </c>
      <c r="E143" s="289"/>
      <c r="F143" s="354" t="str">
        <f>'Council Own'!C32</f>
        <v>&lt;List Requirement Here&gt;</v>
      </c>
      <c r="G143" s="297" t="str">
        <f>IF('Council Own'!E32="A","A"," ")</f>
        <v xml:space="preserve"> </v>
      </c>
      <c r="I143" s="289"/>
      <c r="J143" s="354" t="str">
        <f>'Council Own'!C56</f>
        <v>&lt;List Requirement Here&gt;</v>
      </c>
      <c r="K143" s="297" t="str">
        <f>IF('Council Own'!E56="A","A"," ")</f>
        <v xml:space="preserve"> </v>
      </c>
      <c r="M143" s="289"/>
      <c r="N143" s="354" t="str">
        <f>'Council Own'!C80</f>
        <v>&lt;List Requirement Here&gt;</v>
      </c>
      <c r="O143" s="297" t="str">
        <f>IF('Council Own'!E80="A","A"," ")</f>
        <v xml:space="preserve"> </v>
      </c>
      <c r="Q143" s="289"/>
      <c r="R143" s="354" t="str">
        <f>'Council Own'!C104</f>
        <v>&lt;List Requirement Here&gt;</v>
      </c>
      <c r="S143" s="297" t="str">
        <f>IF('Council Own'!E104="A","A"," ")</f>
        <v xml:space="preserve"> </v>
      </c>
    </row>
    <row r="144" spans="1:19">
      <c r="A144" s="499" t="str">
        <f>'Council Own'!B30</f>
        <v>&lt;&lt;List Badge Here&gt;&gt;</v>
      </c>
      <c r="B144" s="500"/>
      <c r="C144" s="291" t="str">
        <f>IF('Council Own'!E52="C","C",IF('Council Own'!E52="P","P",""))</f>
        <v/>
      </c>
      <c r="E144" s="289"/>
      <c r="F144" s="354" t="str">
        <f>'Council Own'!C33</f>
        <v>&lt;List Requirement Here&gt;</v>
      </c>
      <c r="G144" s="297" t="str">
        <f>IF('Council Own'!E33="A","A"," ")</f>
        <v xml:space="preserve"> </v>
      </c>
      <c r="I144" s="289"/>
      <c r="J144" s="354" t="str">
        <f>'Council Own'!C57</f>
        <v>&lt;List Requirement Here&gt;</v>
      </c>
      <c r="K144" s="297" t="str">
        <f>IF('Council Own'!E57="A","A"," ")</f>
        <v xml:space="preserve"> </v>
      </c>
      <c r="M144" s="289"/>
      <c r="N144" s="354" t="str">
        <f>'Council Own'!C81</f>
        <v>&lt;List Requirement Here&gt;</v>
      </c>
      <c r="O144" s="297" t="str">
        <f>IF('Council Own'!E81="A","A"," ")</f>
        <v xml:space="preserve"> </v>
      </c>
      <c r="Q144" s="289"/>
      <c r="R144" s="354" t="str">
        <f>'Council Own'!C105</f>
        <v>&lt;List Requirement Here&gt;</v>
      </c>
      <c r="S144" s="297" t="str">
        <f>IF('Council Own'!E105="A","A"," ")</f>
        <v xml:space="preserve"> </v>
      </c>
    </row>
    <row r="145" spans="1:19" ht="12.75" customHeight="1">
      <c r="A145" s="499" t="str">
        <f>'Council Own'!B54</f>
        <v>&lt;&lt;List Badge Here&gt;&gt;</v>
      </c>
      <c r="B145" s="500"/>
      <c r="C145" s="291" t="str">
        <f>IF('Council Own'!E76="C","C",IF('Council Own'!E76="P","P",""))</f>
        <v/>
      </c>
      <c r="E145" s="289"/>
      <c r="F145" s="354" t="str">
        <f>'Council Own'!C34</f>
        <v>&lt;List Requirement Here&gt;</v>
      </c>
      <c r="G145" s="297" t="str">
        <f>IF('Council Own'!E34="A","A"," ")</f>
        <v xml:space="preserve"> </v>
      </c>
      <c r="I145" s="289"/>
      <c r="J145" s="354" t="str">
        <f>'Council Own'!C58</f>
        <v>&lt;List Requirement Here&gt;</v>
      </c>
      <c r="K145" s="297" t="str">
        <f>IF('Council Own'!E58="A","A"," ")</f>
        <v xml:space="preserve"> </v>
      </c>
      <c r="M145" s="289"/>
      <c r="N145" s="354" t="str">
        <f>'Council Own'!C82</f>
        <v>&lt;List Requirement Here&gt;</v>
      </c>
      <c r="O145" s="297" t="str">
        <f>IF('Council Own'!E82="A","A"," ")</f>
        <v xml:space="preserve"> </v>
      </c>
      <c r="Q145" s="289"/>
      <c r="R145" s="354" t="str">
        <f>'Council Own'!C106</f>
        <v>&lt;List Requirement Here&gt;</v>
      </c>
      <c r="S145" s="297" t="str">
        <f>IF('Council Own'!E106="A","A"," ")</f>
        <v xml:space="preserve"> </v>
      </c>
    </row>
    <row r="146" spans="1:19" ht="12.75" customHeight="1">
      <c r="A146" s="499" t="str">
        <f>'Council Own'!B78</f>
        <v>&lt;&lt;List Badge Here&gt;&gt;</v>
      </c>
      <c r="B146" s="500"/>
      <c r="C146" s="291" t="str">
        <f>IF('Council Own'!E100="C","C",IF('Council Own'!E100="P","P",""))</f>
        <v/>
      </c>
      <c r="E146" s="289">
        <v>2</v>
      </c>
      <c r="F146" s="354" t="str">
        <f>'Council Own'!C35</f>
        <v>&lt;List Requirement Here&gt;</v>
      </c>
      <c r="G146" s="297" t="str">
        <f>IF('Council Own'!E35="A","A"," ")</f>
        <v xml:space="preserve"> </v>
      </c>
      <c r="I146" s="289">
        <v>2</v>
      </c>
      <c r="J146" s="354" t="str">
        <f>'Council Own'!C59</f>
        <v>&lt;List Requirement Here&gt;</v>
      </c>
      <c r="K146" s="297" t="str">
        <f>IF('Council Own'!E59="A","A"," ")</f>
        <v xml:space="preserve"> </v>
      </c>
      <c r="M146" s="289">
        <v>2</v>
      </c>
      <c r="N146" s="354" t="str">
        <f>'Council Own'!C83</f>
        <v>&lt;List Requirement Here&gt;</v>
      </c>
      <c r="O146" s="297" t="str">
        <f>IF('Council Own'!E83="A","A"," ")</f>
        <v xml:space="preserve"> </v>
      </c>
      <c r="Q146" s="289">
        <v>2</v>
      </c>
      <c r="R146" s="354" t="str">
        <f>'Council Own'!C107</f>
        <v>&lt;List Requirement Here&gt;</v>
      </c>
      <c r="S146" s="297" t="str">
        <f>IF('Council Own'!E107="A","A"," ")</f>
        <v xml:space="preserve"> </v>
      </c>
    </row>
    <row r="147" spans="1:19">
      <c r="A147" s="499" t="str">
        <f>'Council Own'!B102</f>
        <v>&lt;&lt;List Badge Here&gt;&gt;</v>
      </c>
      <c r="B147" s="500"/>
      <c r="C147" s="291" t="str">
        <f>IF('Council Own'!E124="C","C",IF('Council Own'!E124="P","P",""))</f>
        <v/>
      </c>
      <c r="E147" s="289"/>
      <c r="F147" s="354" t="str">
        <f>'Council Own'!C36</f>
        <v>&lt;List Requirement Here&gt;</v>
      </c>
      <c r="G147" s="297" t="str">
        <f>IF('Council Own'!E36="A","A"," ")</f>
        <v xml:space="preserve"> </v>
      </c>
      <c r="I147" s="289"/>
      <c r="J147" s="354" t="str">
        <f>'Council Own'!C60</f>
        <v>&lt;List Requirement Here&gt;</v>
      </c>
      <c r="K147" s="297" t="str">
        <f>IF('Council Own'!E60="A","A"," ")</f>
        <v xml:space="preserve"> </v>
      </c>
      <c r="M147" s="289"/>
      <c r="N147" s="354" t="str">
        <f>'Council Own'!C84</f>
        <v>&lt;List Requirement Here&gt;</v>
      </c>
      <c r="O147" s="297" t="str">
        <f>IF('Council Own'!E84="A","A"," ")</f>
        <v xml:space="preserve"> </v>
      </c>
      <c r="Q147" s="289"/>
      <c r="R147" s="354" t="str">
        <f>'Council Own'!C108</f>
        <v>&lt;List Requirement Here&gt;</v>
      </c>
      <c r="S147" s="297" t="str">
        <f>IF('Council Own'!E108="A","A"," ")</f>
        <v xml:space="preserve"> </v>
      </c>
    </row>
    <row r="148" spans="1:19">
      <c r="E148" s="289"/>
      <c r="F148" s="354" t="str">
        <f>'Council Own'!C37</f>
        <v>&lt;List Requirement Here&gt;</v>
      </c>
      <c r="G148" s="297" t="str">
        <f>IF('Council Own'!E37="A","A"," ")</f>
        <v xml:space="preserve"> </v>
      </c>
      <c r="I148" s="289"/>
      <c r="J148" s="354" t="str">
        <f>'Council Own'!C61</f>
        <v>&lt;List Requirement Here&gt;</v>
      </c>
      <c r="K148" s="297" t="str">
        <f>IF('Council Own'!E61="A","A"," ")</f>
        <v xml:space="preserve"> </v>
      </c>
      <c r="M148" s="289"/>
      <c r="N148" s="354" t="str">
        <f>'Council Own'!C85</f>
        <v>&lt;List Requirement Here&gt;</v>
      </c>
      <c r="O148" s="297" t="str">
        <f>IF('Council Own'!E85="A","A"," ")</f>
        <v xml:space="preserve"> </v>
      </c>
      <c r="Q148" s="289"/>
      <c r="R148" s="354" t="str">
        <f>'Council Own'!C109</f>
        <v>&lt;List Requirement Here&gt;</v>
      </c>
      <c r="S148" s="297" t="str">
        <f>IF('Council Own'!E109="A","A"," ")</f>
        <v xml:space="preserve"> </v>
      </c>
    </row>
    <row r="149" spans="1:19">
      <c r="A149" s="484" t="s">
        <v>84</v>
      </c>
      <c r="B149" s="484"/>
      <c r="C149" s="484"/>
      <c r="E149" s="289"/>
      <c r="F149" s="354" t="str">
        <f>'Council Own'!C38</f>
        <v>&lt;List Requirement Here&gt;</v>
      </c>
      <c r="G149" s="297" t="str">
        <f>IF('Council Own'!E38="A","A"," ")</f>
        <v xml:space="preserve"> </v>
      </c>
      <c r="I149" s="289"/>
      <c r="J149" s="354" t="str">
        <f>'Council Own'!C62</f>
        <v>&lt;List Requirement Here&gt;</v>
      </c>
      <c r="K149" s="297" t="str">
        <f>IF('Council Own'!E62="A","A"," ")</f>
        <v xml:space="preserve"> </v>
      </c>
      <c r="M149" s="289"/>
      <c r="N149" s="354" t="str">
        <f>'Council Own'!C86</f>
        <v>&lt;List Requirement Here&gt;</v>
      </c>
      <c r="O149" s="297" t="str">
        <f>IF('Council Own'!E86="A","A"," ")</f>
        <v xml:space="preserve"> </v>
      </c>
      <c r="Q149" s="289"/>
      <c r="R149" s="354" t="str">
        <f>'Council Own'!C110</f>
        <v>&lt;List Requirement Here&gt;</v>
      </c>
      <c r="S149" s="297" t="str">
        <f>IF('Council Own'!E110="A","A"," ")</f>
        <v xml:space="preserve"> </v>
      </c>
    </row>
    <row r="150" spans="1:19">
      <c r="A150" s="284" t="str">
        <f>'Council Own'!B6</f>
        <v>&lt;&lt;List Badge Here&gt;&gt;</v>
      </c>
      <c r="B150" s="284"/>
      <c r="C150" s="284"/>
      <c r="E150" s="289">
        <v>3</v>
      </c>
      <c r="F150" s="354" t="str">
        <f>'Council Own'!C39</f>
        <v>&lt;List Requirement Here&gt;</v>
      </c>
      <c r="G150" s="297" t="str">
        <f>IF('Council Own'!E39="A","A"," ")</f>
        <v xml:space="preserve"> </v>
      </c>
      <c r="I150" s="289">
        <v>3</v>
      </c>
      <c r="J150" s="354" t="str">
        <f>'Council Own'!C63</f>
        <v>&lt;List Requirement Here&gt;</v>
      </c>
      <c r="K150" s="297" t="str">
        <f>IF('Council Own'!E63="A","A"," ")</f>
        <v xml:space="preserve"> </v>
      </c>
      <c r="M150" s="289">
        <v>3</v>
      </c>
      <c r="N150" s="354" t="str">
        <f>'Council Own'!C87</f>
        <v>&lt;List Requirement Here&gt;</v>
      </c>
      <c r="O150" s="297" t="str">
        <f>IF('Council Own'!E87="A","A"," ")</f>
        <v xml:space="preserve"> </v>
      </c>
      <c r="Q150" s="289">
        <v>3</v>
      </c>
      <c r="R150" s="354" t="str">
        <f>'Council Own'!C111</f>
        <v>&lt;List Requirement Here&gt;</v>
      </c>
      <c r="S150" s="297" t="str">
        <f>IF('Council Own'!E111="A","A"," ")</f>
        <v xml:space="preserve"> </v>
      </c>
    </row>
    <row r="151" spans="1:19">
      <c r="A151" s="289">
        <v>1</v>
      </c>
      <c r="B151" s="354" t="str">
        <f>'Council Own'!C7</f>
        <v>&lt;List Requirement Here&gt;</v>
      </c>
      <c r="C151" s="297" t="str">
        <f>IF('Council Own'!E7="A","A"," ")</f>
        <v xml:space="preserve"> </v>
      </c>
      <c r="E151" s="289"/>
      <c r="F151" s="354" t="str">
        <f>'Council Own'!C40</f>
        <v>&lt;List Requirement Here&gt;</v>
      </c>
      <c r="G151" s="297" t="str">
        <f>IF('Council Own'!E40="A","A"," ")</f>
        <v xml:space="preserve"> </v>
      </c>
      <c r="I151" s="289"/>
      <c r="J151" s="354" t="str">
        <f>'Council Own'!C64</f>
        <v>&lt;List Requirement Here&gt;</v>
      </c>
      <c r="K151" s="297" t="str">
        <f>IF('Council Own'!E64="A","A"," ")</f>
        <v xml:space="preserve"> </v>
      </c>
      <c r="M151" s="289"/>
      <c r="N151" s="354" t="str">
        <f>'Council Own'!C88</f>
        <v>&lt;List Requirement Here&gt;</v>
      </c>
      <c r="O151" s="297" t="str">
        <f>IF('Council Own'!E88="A","A"," ")</f>
        <v xml:space="preserve"> </v>
      </c>
      <c r="Q151" s="289"/>
      <c r="R151" s="354" t="str">
        <f>'Council Own'!C112</f>
        <v>&lt;List Requirement Here&gt;</v>
      </c>
      <c r="S151" s="297" t="str">
        <f>IF('Council Own'!E112="A","A"," ")</f>
        <v xml:space="preserve"> </v>
      </c>
    </row>
    <row r="152" spans="1:19">
      <c r="A152" s="289"/>
      <c r="B152" s="354" t="str">
        <f>'Council Own'!C8</f>
        <v>&lt;List Requirement Here&gt;</v>
      </c>
      <c r="C152" s="297" t="str">
        <f>IF('Council Own'!E8="A","A"," ")</f>
        <v xml:space="preserve"> </v>
      </c>
      <c r="E152" s="289"/>
      <c r="F152" s="354" t="str">
        <f>'Council Own'!C41</f>
        <v>&lt;List Requirement Here&gt;</v>
      </c>
      <c r="G152" s="297" t="str">
        <f>IF('Council Own'!E41="A","A"," ")</f>
        <v xml:space="preserve"> </v>
      </c>
      <c r="I152" s="289"/>
      <c r="J152" s="354" t="str">
        <f>'Council Own'!C65</f>
        <v>&lt;List Requirement Here&gt;</v>
      </c>
      <c r="K152" s="297" t="str">
        <f>IF('Council Own'!E65="A","A"," ")</f>
        <v xml:space="preserve"> </v>
      </c>
      <c r="M152" s="289"/>
      <c r="N152" s="354" t="str">
        <f>'Council Own'!C89</f>
        <v>&lt;List Requirement Here&gt;</v>
      </c>
      <c r="O152" s="297" t="str">
        <f>IF('Council Own'!E89="A","A"," ")</f>
        <v xml:space="preserve"> </v>
      </c>
      <c r="Q152" s="289"/>
      <c r="R152" s="354" t="str">
        <f>'Council Own'!C113</f>
        <v>&lt;List Requirement Here&gt;</v>
      </c>
      <c r="S152" s="297" t="str">
        <f>IF('Council Own'!E113="A","A"," ")</f>
        <v xml:space="preserve"> </v>
      </c>
    </row>
    <row r="153" spans="1:19">
      <c r="A153" s="289"/>
      <c r="B153" s="354" t="str">
        <f>'Council Own'!C9</f>
        <v>&lt;List Requirement Here&gt;</v>
      </c>
      <c r="C153" s="297" t="str">
        <f>IF('Council Own'!E9="A","A"," ")</f>
        <v xml:space="preserve"> </v>
      </c>
      <c r="E153" s="289"/>
      <c r="F153" s="354" t="str">
        <f>'Council Own'!C42</f>
        <v>&lt;List Requirement Here&gt;</v>
      </c>
      <c r="G153" s="297" t="str">
        <f>IF('Council Own'!E42="A","A"," ")</f>
        <v xml:space="preserve"> </v>
      </c>
      <c r="I153" s="289"/>
      <c r="J153" s="354" t="str">
        <f>'Council Own'!C66</f>
        <v>&lt;List Requirement Here&gt;</v>
      </c>
      <c r="K153" s="297" t="str">
        <f>IF('Council Own'!E66="A","A"," ")</f>
        <v xml:space="preserve"> </v>
      </c>
      <c r="M153" s="289"/>
      <c r="N153" s="354" t="str">
        <f>'Council Own'!C90</f>
        <v>&lt;List Requirement Here&gt;</v>
      </c>
      <c r="O153" s="297" t="str">
        <f>IF('Council Own'!E90="A","A"," ")</f>
        <v xml:space="preserve"> </v>
      </c>
      <c r="Q153" s="289"/>
      <c r="R153" s="354" t="str">
        <f>'Council Own'!C114</f>
        <v>&lt;List Requirement Here&gt;</v>
      </c>
      <c r="S153" s="297" t="str">
        <f>IF('Council Own'!E114="A","A"," ")</f>
        <v xml:space="preserve"> </v>
      </c>
    </row>
    <row r="154" spans="1:19">
      <c r="A154" s="289"/>
      <c r="B154" s="354" t="str">
        <f>'Council Own'!C10</f>
        <v>&lt;List Requirement Here&gt;</v>
      </c>
      <c r="C154" s="297" t="str">
        <f>IF('Council Own'!E10="A","A"," ")</f>
        <v xml:space="preserve"> </v>
      </c>
      <c r="E154" s="289">
        <v>4</v>
      </c>
      <c r="F154" s="354" t="str">
        <f>'Council Own'!C43</f>
        <v>&lt;List Requirement Here&gt;</v>
      </c>
      <c r="G154" s="297" t="str">
        <f>IF('Council Own'!E43="A","A"," ")</f>
        <v xml:space="preserve"> </v>
      </c>
      <c r="I154" s="289">
        <v>4</v>
      </c>
      <c r="J154" s="354" t="str">
        <f>'Council Own'!C67</f>
        <v>&lt;List Requirement Here&gt;</v>
      </c>
      <c r="K154" s="297" t="str">
        <f>IF('Council Own'!E67="A","A"," ")</f>
        <v xml:space="preserve"> </v>
      </c>
      <c r="M154" s="289">
        <v>4</v>
      </c>
      <c r="N154" s="354" t="str">
        <f>'Council Own'!C91</f>
        <v>&lt;List Requirement Here&gt;</v>
      </c>
      <c r="O154" s="297" t="str">
        <f>IF('Council Own'!E91="A","A"," ")</f>
        <v xml:space="preserve"> </v>
      </c>
      <c r="Q154" s="289">
        <v>4</v>
      </c>
      <c r="R154" s="354" t="str">
        <f>'Council Own'!C115</f>
        <v>&lt;List Requirement Here&gt;</v>
      </c>
      <c r="S154" s="297" t="str">
        <f>IF('Council Own'!E115="A","A"," ")</f>
        <v xml:space="preserve"> </v>
      </c>
    </row>
    <row r="155" spans="1:19">
      <c r="A155" s="289">
        <v>2</v>
      </c>
      <c r="B155" s="354" t="str">
        <f>'Council Own'!C11</f>
        <v>&lt;List Requirement Here&gt;</v>
      </c>
      <c r="C155" s="297" t="str">
        <f>IF('Council Own'!E11="A","A"," ")</f>
        <v xml:space="preserve"> </v>
      </c>
      <c r="E155" s="289"/>
      <c r="F155" s="354" t="str">
        <f>'Council Own'!C44</f>
        <v>&lt;List Requirement Here&gt;</v>
      </c>
      <c r="G155" s="297" t="str">
        <f>IF('Council Own'!E44="A","A"," ")</f>
        <v xml:space="preserve"> </v>
      </c>
      <c r="I155" s="289"/>
      <c r="J155" s="354" t="str">
        <f>'Council Own'!C68</f>
        <v>&lt;List Requirement Here&gt;</v>
      </c>
      <c r="K155" s="297" t="str">
        <f>IF('Council Own'!E68="A","A"," ")</f>
        <v xml:space="preserve"> </v>
      </c>
      <c r="M155" s="289"/>
      <c r="N155" s="354" t="str">
        <f>'Council Own'!C92</f>
        <v>&lt;List Requirement Here&gt;</v>
      </c>
      <c r="O155" s="297" t="str">
        <f>IF('Council Own'!E92="A","A"," ")</f>
        <v xml:space="preserve"> </v>
      </c>
      <c r="Q155" s="289"/>
      <c r="R155" s="354" t="str">
        <f>'Council Own'!C116</f>
        <v>&lt;List Requirement Here&gt;</v>
      </c>
      <c r="S155" s="297" t="str">
        <f>IF('Council Own'!E116="A","A"," ")</f>
        <v xml:space="preserve"> </v>
      </c>
    </row>
    <row r="156" spans="1:19">
      <c r="A156" s="289"/>
      <c r="B156" s="354" t="str">
        <f>'Council Own'!C12</f>
        <v>&lt;List Requirement Here&gt;</v>
      </c>
      <c r="C156" s="297" t="str">
        <f>IF('Council Own'!E12="A","A"," ")</f>
        <v xml:space="preserve"> </v>
      </c>
      <c r="E156" s="289"/>
      <c r="F156" s="354" t="str">
        <f>'Council Own'!C45</f>
        <v>&lt;List Requirement Here&gt;</v>
      </c>
      <c r="G156" s="297" t="str">
        <f>IF('Council Own'!E45="A","A"," ")</f>
        <v xml:space="preserve"> </v>
      </c>
      <c r="I156" s="289"/>
      <c r="J156" s="354" t="str">
        <f>'Council Own'!C69</f>
        <v>&lt;List Requirement Here&gt;</v>
      </c>
      <c r="K156" s="297" t="str">
        <f>IF('Council Own'!E69="A","A"," ")</f>
        <v xml:space="preserve"> </v>
      </c>
      <c r="M156" s="289"/>
      <c r="N156" s="354" t="str">
        <f>'Council Own'!C93</f>
        <v>&lt;List Requirement Here&gt;</v>
      </c>
      <c r="O156" s="297" t="str">
        <f>IF('Council Own'!E93="A","A"," ")</f>
        <v xml:space="preserve"> </v>
      </c>
      <c r="Q156" s="289"/>
      <c r="R156" s="354" t="str">
        <f>'Council Own'!C117</f>
        <v>&lt;List Requirement Here&gt;</v>
      </c>
      <c r="S156" s="297" t="str">
        <f>IF('Council Own'!E117="A","A"," ")</f>
        <v xml:space="preserve"> </v>
      </c>
    </row>
    <row r="157" spans="1:19">
      <c r="A157" s="289"/>
      <c r="B157" s="354" t="str">
        <f>'Council Own'!C13</f>
        <v>&lt;List Requirement Here&gt;</v>
      </c>
      <c r="C157" s="297" t="str">
        <f>IF('Council Own'!E13="A","A"," ")</f>
        <v xml:space="preserve"> </v>
      </c>
      <c r="E157" s="289"/>
      <c r="F157" s="354" t="str">
        <f>'Council Own'!C46</f>
        <v>&lt;List Requirement Here&gt;</v>
      </c>
      <c r="G157" s="297" t="str">
        <f>IF('Council Own'!E46="A","A"," ")</f>
        <v xml:space="preserve"> </v>
      </c>
      <c r="I157" s="289"/>
      <c r="J157" s="354" t="str">
        <f>'Council Own'!C70</f>
        <v>&lt;List Requirement Here&gt;</v>
      </c>
      <c r="K157" s="297" t="str">
        <f>IF('Council Own'!E70="A","A"," ")</f>
        <v xml:space="preserve"> </v>
      </c>
      <c r="M157" s="289"/>
      <c r="N157" s="354" t="str">
        <f>'Council Own'!C94</f>
        <v>&lt;List Requirement Here&gt;</v>
      </c>
      <c r="O157" s="297" t="str">
        <f>IF('Council Own'!E94="A","A"," ")</f>
        <v xml:space="preserve"> </v>
      </c>
      <c r="Q157" s="289"/>
      <c r="R157" s="354" t="str">
        <f>'Council Own'!C118</f>
        <v>&lt;List Requirement Here&gt;</v>
      </c>
      <c r="S157" s="297" t="str">
        <f>IF('Council Own'!E118="A","A"," ")</f>
        <v xml:space="preserve"> </v>
      </c>
    </row>
    <row r="158" spans="1:19">
      <c r="A158" s="289"/>
      <c r="B158" s="354" t="str">
        <f>'Council Own'!C14</f>
        <v>&lt;List Requirement Here&gt;</v>
      </c>
      <c r="C158" s="297" t="str">
        <f>IF('Council Own'!E14="A","A"," ")</f>
        <v xml:space="preserve"> </v>
      </c>
      <c r="E158" s="289">
        <v>5</v>
      </c>
      <c r="F158" s="354" t="str">
        <f>'Council Own'!C47</f>
        <v>&lt;List Requirement Here&gt;</v>
      </c>
      <c r="G158" s="297" t="str">
        <f>IF('Council Own'!E47="A","A"," ")</f>
        <v xml:space="preserve"> </v>
      </c>
      <c r="I158" s="289">
        <v>5</v>
      </c>
      <c r="J158" s="354" t="str">
        <f>'Council Own'!C71</f>
        <v>&lt;List Requirement Here&gt;</v>
      </c>
      <c r="K158" s="297" t="str">
        <f>IF('Council Own'!E71="A","A"," ")</f>
        <v xml:space="preserve"> </v>
      </c>
      <c r="M158" s="289">
        <v>5</v>
      </c>
      <c r="N158" s="354" t="str">
        <f>'Council Own'!C95</f>
        <v>&lt;List Requirement Here&gt;</v>
      </c>
      <c r="O158" s="297" t="str">
        <f>IF('Council Own'!E95="A","A"," ")</f>
        <v xml:space="preserve"> </v>
      </c>
      <c r="Q158" s="289">
        <v>5</v>
      </c>
      <c r="R158" s="354" t="str">
        <f>'Council Own'!C119</f>
        <v>&lt;List Requirement Here&gt;</v>
      </c>
      <c r="S158" s="297" t="str">
        <f>IF('Council Own'!E119="A","A"," ")</f>
        <v xml:space="preserve"> </v>
      </c>
    </row>
    <row r="159" spans="1:19">
      <c r="A159" s="289">
        <v>3</v>
      </c>
      <c r="B159" s="354" t="str">
        <f>'Council Own'!C15</f>
        <v>&lt;List Requirement Here&gt;</v>
      </c>
      <c r="C159" s="297" t="str">
        <f>IF('Council Own'!E15="A","A"," ")</f>
        <v xml:space="preserve"> </v>
      </c>
      <c r="E159" s="289"/>
      <c r="F159" s="354" t="str">
        <f>'Council Own'!C48</f>
        <v>&lt;List Requirement Here&gt;</v>
      </c>
      <c r="G159" s="297" t="str">
        <f>IF('Council Own'!E48="A","A"," ")</f>
        <v xml:space="preserve"> </v>
      </c>
      <c r="I159" s="289"/>
      <c r="J159" s="354" t="str">
        <f>'Council Own'!C72</f>
        <v>&lt;List Requirement Here&gt;</v>
      </c>
      <c r="K159" s="297" t="str">
        <f>IF('Council Own'!E72="A","A"," ")</f>
        <v xml:space="preserve"> </v>
      </c>
      <c r="M159" s="289"/>
      <c r="N159" s="354" t="str">
        <f>'Council Own'!C96</f>
        <v>&lt;List Requirement Here&gt;</v>
      </c>
      <c r="O159" s="297" t="str">
        <f>IF('Council Own'!E96="A","A"," ")</f>
        <v xml:space="preserve"> </v>
      </c>
      <c r="Q159" s="289"/>
      <c r="R159" s="354" t="str">
        <f>'Council Own'!C120</f>
        <v>&lt;List Requirement Here&gt;</v>
      </c>
      <c r="S159" s="297" t="str">
        <f>IF('Council Own'!E120="A","A"," ")</f>
        <v xml:space="preserve"> </v>
      </c>
    </row>
    <row r="160" spans="1:19">
      <c r="A160" s="289"/>
      <c r="B160" s="354" t="str">
        <f>'Council Own'!C16</f>
        <v>&lt;List Requirement Here&gt;</v>
      </c>
      <c r="C160" s="297" t="str">
        <f>IF('Council Own'!E16="A","A"," ")</f>
        <v xml:space="preserve"> </v>
      </c>
      <c r="E160" s="289"/>
      <c r="F160" s="354" t="str">
        <f>'Council Own'!C49</f>
        <v>&lt;List Requirement Here&gt;</v>
      </c>
      <c r="G160" s="297" t="str">
        <f>IF('Council Own'!E49="A","A"," ")</f>
        <v xml:space="preserve"> </v>
      </c>
      <c r="I160" s="289"/>
      <c r="J160" s="354" t="str">
        <f>'Council Own'!C73</f>
        <v>&lt;List Requirement Here&gt;</v>
      </c>
      <c r="K160" s="297" t="str">
        <f>IF('Council Own'!E73="A","A"," ")</f>
        <v xml:space="preserve"> </v>
      </c>
      <c r="M160" s="289"/>
      <c r="N160" s="354" t="str">
        <f>'Council Own'!C97</f>
        <v>&lt;List Requirement Here&gt;</v>
      </c>
      <c r="O160" s="297" t="str">
        <f>IF('Council Own'!E97="A","A"," ")</f>
        <v xml:space="preserve"> </v>
      </c>
      <c r="Q160" s="289"/>
      <c r="R160" s="354" t="str">
        <f>'Council Own'!C121</f>
        <v>&lt;List Requirement Here&gt;</v>
      </c>
      <c r="S160" s="297" t="str">
        <f>IF('Council Own'!E121="A","A"," ")</f>
        <v xml:space="preserve"> </v>
      </c>
    </row>
    <row r="161" spans="1:19">
      <c r="A161" s="289"/>
      <c r="B161" s="354" t="str">
        <f>'Council Own'!C17</f>
        <v>&lt;List Requirement Here&gt;</v>
      </c>
      <c r="C161" s="297" t="str">
        <f>IF('Council Own'!E17="A","A"," ")</f>
        <v xml:space="preserve"> </v>
      </c>
      <c r="E161" s="289"/>
      <c r="F161" s="354" t="str">
        <f>'Council Own'!C50</f>
        <v>&lt;List Requirement Here&gt;</v>
      </c>
      <c r="G161" s="297" t="str">
        <f>IF('Council Own'!E50="A","A"," ")</f>
        <v xml:space="preserve"> </v>
      </c>
      <c r="I161" s="289"/>
      <c r="J161" s="354" t="str">
        <f>'Council Own'!C74</f>
        <v>&lt;List Requirement Here&gt;</v>
      </c>
      <c r="K161" s="297" t="str">
        <f>IF('Council Own'!E68="A","A"," ")</f>
        <v xml:space="preserve"> </v>
      </c>
      <c r="M161" s="289"/>
      <c r="N161" s="354" t="str">
        <f>'Council Own'!C98</f>
        <v>&lt;List Requirement Here&gt;</v>
      </c>
      <c r="O161" s="297" t="str">
        <f>IF('Council Own'!E98="A","A"," ")</f>
        <v xml:space="preserve"> </v>
      </c>
      <c r="Q161" s="289"/>
      <c r="R161" s="354" t="str">
        <f>'Council Own'!C122</f>
        <v>&lt;List Requirement Here&gt;</v>
      </c>
      <c r="S161" s="297" t="str">
        <f>IF('Council Own'!E122="A","A"," ")</f>
        <v xml:space="preserve"> </v>
      </c>
    </row>
    <row r="162" spans="1:19">
      <c r="A162" s="289"/>
      <c r="B162" s="354" t="str">
        <f>'Council Own'!C18</f>
        <v>&lt;List Requirement Here&gt;</v>
      </c>
      <c r="C162" s="297" t="str">
        <f>IF('Council Own'!E18="A","A"," ")</f>
        <v xml:space="preserve"> </v>
      </c>
    </row>
    <row r="163" spans="1:19">
      <c r="A163" s="289">
        <v>4</v>
      </c>
      <c r="B163" s="354" t="str">
        <f>'Council Own'!C19</f>
        <v>&lt;List Requirement Here&gt;</v>
      </c>
      <c r="C163" s="297" t="str">
        <f>IF('Council Own'!E19="A","A"," ")</f>
        <v xml:space="preserve"> </v>
      </c>
    </row>
    <row r="164" spans="1:19">
      <c r="A164" s="289"/>
      <c r="B164" s="354" t="str">
        <f>'Council Own'!C20</f>
        <v>&lt;List Requirement Here&gt;</v>
      </c>
      <c r="C164" s="297" t="str">
        <f>IF('Council Own'!E20="A","A"," ")</f>
        <v xml:space="preserve"> </v>
      </c>
    </row>
    <row r="165" spans="1:19">
      <c r="A165" s="289"/>
      <c r="B165" s="354" t="str">
        <f>'Council Own'!C21</f>
        <v>&lt;List Requirement Here&gt;</v>
      </c>
      <c r="C165" s="297" t="str">
        <f>IF('Council Own'!E21="A","A"," ")</f>
        <v xml:space="preserve"> </v>
      </c>
    </row>
    <row r="166" spans="1:19">
      <c r="A166" s="289"/>
      <c r="B166" s="354" t="str">
        <f>'Council Own'!C22</f>
        <v>&lt;List Requirement Here&gt;</v>
      </c>
      <c r="C166" s="297" t="str">
        <f>IF('Council Own'!E22="A","A"," ")</f>
        <v xml:space="preserve"> </v>
      </c>
    </row>
    <row r="167" spans="1:19">
      <c r="A167" s="289">
        <v>5</v>
      </c>
      <c r="B167" s="354" t="str">
        <f>'Council Own'!C23</f>
        <v>&lt;List Requirement Here&gt;</v>
      </c>
      <c r="C167" s="297" t="str">
        <f>IF('Council Own'!E23="A","A"," ")</f>
        <v xml:space="preserve"> </v>
      </c>
    </row>
    <row r="168" spans="1:19">
      <c r="A168" s="289"/>
      <c r="B168" s="354" t="str">
        <f>'Council Own'!C24</f>
        <v>&lt;List Requirement Here&gt;</v>
      </c>
      <c r="C168" s="297" t="str">
        <f>IF('Council Own'!E24="A","A"," ")</f>
        <v xml:space="preserve"> </v>
      </c>
    </row>
    <row r="169" spans="1:19">
      <c r="A169" s="289"/>
      <c r="B169" s="354" t="str">
        <f>'Council Own'!C25</f>
        <v>&lt;List Requirement Here&gt;</v>
      </c>
      <c r="C169" s="297" t="str">
        <f>IF('Council Own'!E25="A","A"," ")</f>
        <v xml:space="preserve"> </v>
      </c>
    </row>
    <row r="170" spans="1:19" ht="12.75" customHeight="1">
      <c r="A170" s="289"/>
      <c r="B170" s="354" t="str">
        <f>'Council Own'!C26</f>
        <v>&lt;List Requirement Here&gt;</v>
      </c>
      <c r="C170" s="297" t="str">
        <f>IF('Council Own'!E26="A","A","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16.xml><?xml version="1.0" encoding="utf-8"?>
<worksheet xmlns="http://schemas.openxmlformats.org/spreadsheetml/2006/main" xmlns:r="http://schemas.openxmlformats.org/officeDocument/2006/relationships">
  <sheetPr codeName="Sheet16"/>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3</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IF(Badges!F58="A","A"," ")</f>
        <v xml:space="preserve"> </v>
      </c>
      <c r="I4" s="289"/>
      <c r="J4" s="292" t="str">
        <f>Badges!C132</f>
        <v>Make a pinch pot</v>
      </c>
      <c r="K4" s="290" t="str">
        <f>IF(Badges!F132="A","A"," ")</f>
        <v xml:space="preserve"> </v>
      </c>
      <c r="M4" s="289"/>
      <c r="N4" s="292" t="str">
        <f>Badges!C205</f>
        <v>GORP</v>
      </c>
      <c r="O4" s="290" t="str">
        <f>IF(Badges!F205="A","A"," ")</f>
        <v xml:space="preserve"> </v>
      </c>
      <c r="Q4" s="289"/>
      <c r="R4" s="292" t="str">
        <f>Badges!C279</f>
        <v>If you have a pet of your own, make</v>
      </c>
      <c r="S4" s="290" t="str">
        <f>IF(Badges!F279="A","A"," ")</f>
        <v xml:space="preserve"> </v>
      </c>
      <c r="T4" s="463"/>
      <c r="U4" s="463"/>
    </row>
    <row r="5" spans="1:21" ht="12.75" customHeight="1">
      <c r="A5" s="485" t="str">
        <f>Summary!A5</f>
        <v>Computer Expert</v>
      </c>
      <c r="B5" s="486"/>
      <c r="C5" s="342" t="str">
        <f>IF(Badges!F28="C","C",IF(Badges!F28="P","P",""))</f>
        <v/>
      </c>
      <c r="E5" s="289"/>
      <c r="F5" s="292" t="str">
        <f>Badges!C59</f>
        <v>Ask a dancer for help</v>
      </c>
      <c r="G5" s="290" t="str">
        <f>IF(Badges!F59="A","A"," ")</f>
        <v xml:space="preserve"> </v>
      </c>
      <c r="I5" s="289"/>
      <c r="J5" s="292" t="str">
        <f>Badges!C133</f>
        <v>Make a coil pot</v>
      </c>
      <c r="K5" s="290" t="str">
        <f>IF(Badges!F133="A","A"," ")</f>
        <v xml:space="preserve"> </v>
      </c>
      <c r="M5" s="289"/>
      <c r="N5" s="292" t="str">
        <f>Badges!C206</f>
        <v>Make a "walking salad"</v>
      </c>
      <c r="O5" s="290" t="str">
        <f>IF(Badges!F206="A","A"," ")</f>
        <v xml:space="preserve"> </v>
      </c>
      <c r="Q5" s="289"/>
      <c r="R5" s="292" t="str">
        <f>Badges!C280</f>
        <v>Volunteer to feed someone else's</v>
      </c>
      <c r="S5" s="290" t="str">
        <f>IF(Badges!F280="A","A"," ")</f>
        <v xml:space="preserve"> </v>
      </c>
      <c r="T5" s="463"/>
      <c r="U5" s="463"/>
    </row>
    <row r="6" spans="1:21" ht="12.75" customHeight="1">
      <c r="A6" s="475" t="str">
        <f>Summary!A6</f>
        <v>My Best Self</v>
      </c>
      <c r="B6" s="476"/>
      <c r="C6" s="291" t="str">
        <f>IF(Badges!F51="C","C",IF(Badges!F51="P","P",""))</f>
        <v/>
      </c>
      <c r="E6" s="289"/>
      <c r="F6" s="292" t="str">
        <f>Badges!C60</f>
        <v>Try "dancersise"</v>
      </c>
      <c r="G6" s="290" t="str">
        <f>IF(Badges!F60="A","A"," ")</f>
        <v xml:space="preserve"> </v>
      </c>
      <c r="I6" s="289"/>
      <c r="J6" s="292" t="str">
        <f>Badges!C134</f>
        <v>Make a slab pot</v>
      </c>
      <c r="K6" s="290" t="str">
        <f>IF(Badges!F134="A","A"," ")</f>
        <v xml:space="preserve"> </v>
      </c>
      <c r="M6" s="289"/>
      <c r="N6" s="292" t="str">
        <f>Badges!C207</f>
        <v>Bring a "nose-bag lunch"</v>
      </c>
      <c r="O6" s="290" t="str">
        <f>IF(Badges!F207="A","A"," ")</f>
        <v xml:space="preserve"> </v>
      </c>
      <c r="Q6" s="289"/>
      <c r="R6" s="292" t="str">
        <f>Badges!C281</f>
        <v>Make a pet budget for two pets</v>
      </c>
      <c r="S6" s="290" t="str">
        <f>IF(Badges!F281="A","A"," ")</f>
        <v xml:space="preserve"> </v>
      </c>
      <c r="T6" s="463"/>
      <c r="U6" s="463"/>
    </row>
    <row r="7" spans="1:21">
      <c r="A7" s="475" t="str">
        <f>Summary!A7</f>
        <v>Dancer</v>
      </c>
      <c r="B7" s="476"/>
      <c r="C7" s="291" t="str">
        <f>IF(Badges!F74="C","C",IF(Badges!F74="P","P",""))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IF(Badges!F97="C","C",IF(Badges!F97="P","P",""))</f>
        <v/>
      </c>
      <c r="E8" s="289"/>
      <c r="F8" s="292" t="str">
        <f>Badges!C62</f>
        <v>Head to the studio</v>
      </c>
      <c r="G8" s="290" t="str">
        <f>IF(Badges!F62="A","A"," ")</f>
        <v xml:space="preserve"> </v>
      </c>
      <c r="I8" s="289"/>
      <c r="J8" s="292" t="str">
        <f>Badges!C136</f>
        <v>Decorate a tile</v>
      </c>
      <c r="K8" s="290" t="str">
        <f>IF(Badges!F136="A","A"," ")</f>
        <v xml:space="preserve"> </v>
      </c>
      <c r="M8" s="289"/>
      <c r="N8" s="292" t="str">
        <f>Badges!C209</f>
        <v>Have a scavenger hunt</v>
      </c>
      <c r="O8" s="290" t="str">
        <f>IF(Badges!F209="A","A"," ")</f>
        <v xml:space="preserve"> </v>
      </c>
      <c r="Q8" s="289">
        <v>1</v>
      </c>
      <c r="R8" s="292" t="str">
        <f>Badges!C285</f>
        <v>Try a scavenger hunt</v>
      </c>
      <c r="S8" s="304"/>
    </row>
    <row r="9" spans="1:21">
      <c r="A9" s="477" t="str">
        <f>Summary!A9</f>
        <v>My Family Story</v>
      </c>
      <c r="B9" s="478"/>
      <c r="C9" s="341" t="str">
        <f>IF(Badges!F120="C","C",IF(Badges!F120="P","P",""))</f>
        <v/>
      </c>
      <c r="E9" s="289"/>
      <c r="F9" s="292" t="str">
        <f>Badges!C63</f>
        <v>Team up with an adult to find</v>
      </c>
      <c r="G9" s="290" t="str">
        <f>IF(Badges!F63="A","A"," ")</f>
        <v xml:space="preserve"> </v>
      </c>
      <c r="I9" s="289"/>
      <c r="J9" s="292" t="str">
        <f>Badges!C137</f>
        <v>Make a pinch or slab sculpture</v>
      </c>
      <c r="K9" s="290" t="str">
        <f>IF(Badges!F137="A","A"," ")</f>
        <v xml:space="preserve"> </v>
      </c>
      <c r="M9" s="289"/>
      <c r="N9" s="292" t="str">
        <f>Badges!C210</f>
        <v>Play "I Spy"</v>
      </c>
      <c r="O9" s="290" t="str">
        <f>IF(Badges!F210="A","A"," ")</f>
        <v xml:space="preserve"> </v>
      </c>
      <c r="Q9" s="289"/>
      <c r="R9" s="292" t="str">
        <f>Badges!C286</f>
        <v>Find it</v>
      </c>
      <c r="S9" s="290" t="str">
        <f>IF(Badges!F286="A","A"," ")</f>
        <v xml:space="preserve"> </v>
      </c>
    </row>
    <row r="10" spans="1:21">
      <c r="A10" s="484" t="str">
        <f>Summary!A10</f>
        <v>It's Your Planet -- Love It!</v>
      </c>
      <c r="B10" s="484"/>
      <c r="C10" s="484"/>
      <c r="E10" s="289"/>
      <c r="F10" s="292" t="str">
        <f>Badges!C64</f>
        <v>Pretend you're a Girl Scout</v>
      </c>
      <c r="G10" s="290" t="str">
        <f>IF(Badges!F64="A","A"," ")</f>
        <v xml:space="preserve"> </v>
      </c>
      <c r="I10" s="289"/>
      <c r="J10" s="292" t="str">
        <f>Badges!C138</f>
        <v>Make beads for jewelry</v>
      </c>
      <c r="K10" s="290" t="str">
        <f>IF(Badges!F138="A","A"," ")</f>
        <v xml:space="preserve"> </v>
      </c>
      <c r="M10" s="289"/>
      <c r="N10" s="292" t="str">
        <f>Badges!C211</f>
        <v>Do a detective hike</v>
      </c>
      <c r="O10" s="290" t="str">
        <f>IF(Badges!F211="A","A"," ")</f>
        <v xml:space="preserve"> </v>
      </c>
      <c r="Q10" s="289"/>
      <c r="R10" s="292" t="str">
        <f>Badges!C287</f>
        <v>See it</v>
      </c>
      <c r="S10" s="290" t="str">
        <f>IF(Badges!F287="A","A"," ")</f>
        <v xml:space="preserve"> </v>
      </c>
    </row>
    <row r="11" spans="1:21">
      <c r="A11" s="485" t="str">
        <f>Summary!A11</f>
        <v>Potter</v>
      </c>
      <c r="B11" s="486"/>
      <c r="C11" s="342" t="str">
        <f>IF(Badges!F144="C","C",IF(Badges!F144="P","P",""))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IF(Badges!F288="A","A"," ")</f>
        <v xml:space="preserve"> </v>
      </c>
    </row>
    <row r="12" spans="1:21">
      <c r="A12" s="475" t="str">
        <f>Summary!A12</f>
        <v>Household Elf</v>
      </c>
      <c r="B12" s="476"/>
      <c r="C12" s="291" t="str">
        <f>IF(Badges!F167="C","C",IF(Badges!F167="P","P",""))</f>
        <v/>
      </c>
      <c r="E12" s="289"/>
      <c r="F12" s="292" t="str">
        <f>Badges!C66</f>
        <v>Create a special-occasion dance</v>
      </c>
      <c r="G12" s="290" t="str">
        <f>IF(Badges!F66="A","A"," ")</f>
        <v xml:space="preserve"> </v>
      </c>
      <c r="I12" s="289"/>
      <c r="J12" s="292" t="str">
        <f>Badges!C140</f>
        <v>Dip your pottery</v>
      </c>
      <c r="K12" s="290" t="str">
        <f>IF(Badges!F140="A","A","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IF(Badges!F190="C","C",IF(Badges!F190="P","P",""))</f>
        <v/>
      </c>
      <c r="E13" s="289"/>
      <c r="F13" s="292" t="str">
        <f>Badges!C67</f>
        <v>Use dance to tell a story</v>
      </c>
      <c r="G13" s="290" t="str">
        <f>IF(Badges!F67="A","A"," ")</f>
        <v xml:space="preserve"> </v>
      </c>
      <c r="I13" s="289"/>
      <c r="J13" s="292" t="str">
        <f>Badges!C141</f>
        <v>Paint on glaze</v>
      </c>
      <c r="K13" s="290" t="str">
        <f>IF(Badges!F141="A","A"," ")</f>
        <v xml:space="preserve"> </v>
      </c>
      <c r="M13" s="289"/>
      <c r="N13" s="292" t="str">
        <f>Badges!C216</f>
        <v>Set your alarm</v>
      </c>
      <c r="O13" s="290" t="str">
        <f>IF(Badges!F216="A","A"," ")</f>
        <v xml:space="preserve"> </v>
      </c>
      <c r="Q13" s="289"/>
      <c r="R13" s="292" t="str">
        <f>Badges!C290</f>
        <v>Get a clue</v>
      </c>
      <c r="S13" s="290" t="str">
        <f>IF(Badges!F290="A","A"," ")</f>
        <v xml:space="preserve"> </v>
      </c>
    </row>
    <row r="14" spans="1:21">
      <c r="A14" s="475" t="str">
        <f>Summary!A14</f>
        <v>Hiker</v>
      </c>
      <c r="B14" s="476"/>
      <c r="C14" s="291" t="str">
        <f>IF(Badges!F213="C","C",IF(Badges!F213="P","P",""))</f>
        <v/>
      </c>
      <c r="E14" s="289"/>
      <c r="F14" s="292" t="str">
        <f>Badges!C68</f>
        <v>Make up a dance to your favorite</v>
      </c>
      <c r="G14" s="290" t="str">
        <f>IF(Badges!F68="A","A"," ")</f>
        <v xml:space="preserve"> </v>
      </c>
      <c r="I14" s="289"/>
      <c r="J14" s="292" t="str">
        <f>Badges!C142</f>
        <v>Sponge paint your pottery</v>
      </c>
      <c r="K14" s="290" t="str">
        <f>IF(Badges!F142="A","A"," ")</f>
        <v xml:space="preserve"> </v>
      </c>
      <c r="M14" s="289"/>
      <c r="N14" s="292" t="str">
        <f>Badges!C217</f>
        <v>Lay out your clothes</v>
      </c>
      <c r="O14" s="290" t="str">
        <f>IF(Badges!F217="A","A"," ")</f>
        <v xml:space="preserve"> </v>
      </c>
      <c r="Q14" s="289"/>
      <c r="R14" s="292" t="str">
        <f>Badges!C291</f>
        <v>Mystery box</v>
      </c>
      <c r="S14" s="290" t="str">
        <f>IF(Badges!F291="A","A"," ")</f>
        <v xml:space="preserve"> </v>
      </c>
    </row>
    <row r="15" spans="1:21">
      <c r="A15" s="477" t="str">
        <f>Summary!A15</f>
        <v>My Great Day</v>
      </c>
      <c r="B15" s="478"/>
      <c r="C15" s="341" t="str">
        <f>IF(Badges!F236="C","C",IF(Badges!F236="P","P",""))</f>
        <v/>
      </c>
      <c r="E15" s="289">
        <v>5</v>
      </c>
      <c r="F15" s="292" t="str">
        <f>Badges!C69</f>
        <v>Show your moves</v>
      </c>
      <c r="G15" s="304"/>
      <c r="I15" s="466" t="str">
        <f>Badges!B145</f>
        <v>Household Elf</v>
      </c>
      <c r="J15" s="467"/>
      <c r="K15" s="467"/>
      <c r="M15" s="289"/>
      <c r="N15" s="292" t="str">
        <f>Badges!C218</f>
        <v>Make your bed</v>
      </c>
      <c r="O15" s="290" t="str">
        <f>IF(Badges!F218="A","A"," ")</f>
        <v xml:space="preserve"> </v>
      </c>
      <c r="Q15" s="289"/>
      <c r="R15" s="292" t="str">
        <f>Badges!C292</f>
        <v>Who's who</v>
      </c>
      <c r="S15" s="290" t="str">
        <f>IF(Badges!F292="A","A"," ")</f>
        <v xml:space="preserve"> </v>
      </c>
    </row>
    <row r="16" spans="1:21">
      <c r="A16" s="484" t="str">
        <f>Summary!A16</f>
        <v>It's Your Story -- Tell It!</v>
      </c>
      <c r="B16" s="484"/>
      <c r="C16" s="484"/>
      <c r="E16" s="289"/>
      <c r="F16" s="292" t="str">
        <f>Badges!C70</f>
        <v>Throw a dance party</v>
      </c>
      <c r="G16" s="290" t="str">
        <f>IF(Badges!F70="A","A","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IF(Badges!F260="C","C",IF(Badges!F260="P","P",""))</f>
        <v/>
      </c>
      <c r="E17" s="289"/>
      <c r="F17" s="292" t="str">
        <f>Badges!C71</f>
        <v>Perform a dance show for your</v>
      </c>
      <c r="G17" s="290" t="str">
        <f>IF(Badges!F71="A","A"," ")</f>
        <v xml:space="preserve"> </v>
      </c>
      <c r="I17" s="289"/>
      <c r="J17" s="292" t="str">
        <f>Badges!C147</f>
        <v>Be a light-saver</v>
      </c>
      <c r="K17" s="290" t="str">
        <f>IF(Badges!F146="A","A"," ")</f>
        <v xml:space="preserve"> </v>
      </c>
      <c r="M17" s="289"/>
      <c r="N17" s="292" t="str">
        <f>Badges!C220</f>
        <v>Sort your school supplies</v>
      </c>
      <c r="O17" s="290" t="str">
        <f>IF(Badges!F220="A","A"," ")</f>
        <v xml:space="preserve"> </v>
      </c>
      <c r="Q17" s="289"/>
      <c r="R17" s="292" t="str">
        <f>Badges!C294</f>
        <v>Pin the tail on…</v>
      </c>
      <c r="S17" s="290" t="str">
        <f>IF(Badges!F294="A","A"," ")</f>
        <v xml:space="preserve"> </v>
      </c>
    </row>
    <row r="18" spans="1:19">
      <c r="A18" s="475" t="str">
        <f>Summary!A18</f>
        <v>Pets</v>
      </c>
      <c r="B18" s="476"/>
      <c r="C18" s="291" t="str">
        <f>IF(Badges!F283="C","C",IF(Badges!F283="P","P",""))</f>
        <v/>
      </c>
      <c r="E18" s="289"/>
      <c r="F18" s="292" t="str">
        <f>Badges!C72</f>
        <v>Perform a dance for your family</v>
      </c>
      <c r="G18" s="290" t="str">
        <f>IF(Badges!F72="A","A"," ")</f>
        <v xml:space="preserve"> </v>
      </c>
      <c r="I18" s="289"/>
      <c r="J18" s="292" t="str">
        <f>Badges!C148</f>
        <v>Go on an energy scavenger hunt</v>
      </c>
      <c r="K18" s="290" t="str">
        <f>IF(Badges!F147="A","A"," ")</f>
        <v xml:space="preserve"> </v>
      </c>
      <c r="M18" s="289"/>
      <c r="N18" s="292" t="str">
        <f>Badges!C221</f>
        <v>Make and label play-stuff bins</v>
      </c>
      <c r="O18" s="290" t="str">
        <f>IF(Badges!F221="A","A"," ")</f>
        <v xml:space="preserve"> </v>
      </c>
      <c r="Q18" s="289"/>
      <c r="R18" s="292" t="str">
        <f>Badges!C295</f>
        <v>Heat things up</v>
      </c>
      <c r="S18" s="290" t="str">
        <f>IF(Badges!F295="A","A"," ")</f>
        <v xml:space="preserve"> </v>
      </c>
    </row>
    <row r="19" spans="1:19">
      <c r="A19" s="475" t="str">
        <f>Summary!A19</f>
        <v>Making Games</v>
      </c>
      <c r="B19" s="476"/>
      <c r="C19" s="291" t="str">
        <f>IF(Badges!F306="C","C",IF(Badges!F306="P","P",""))</f>
        <v/>
      </c>
      <c r="E19" s="466" t="str">
        <f>Badges!B75</f>
        <v>Home Scientist</v>
      </c>
      <c r="F19" s="467"/>
      <c r="G19" s="467"/>
      <c r="I19" s="289"/>
      <c r="J19" s="292" t="str">
        <f>Badges!C149</f>
        <v>Find out about three ways to use</v>
      </c>
      <c r="K19" s="290" t="str">
        <f>IF(Badges!F148="A","A"," ")</f>
        <v xml:space="preserve"> </v>
      </c>
      <c r="M19" s="289"/>
      <c r="N19" s="292" t="str">
        <f>Badges!C222</f>
        <v>Organize your clothes</v>
      </c>
      <c r="O19" s="290" t="str">
        <f>IF(Badges!F222="A","A"," ")</f>
        <v xml:space="preserve"> </v>
      </c>
      <c r="Q19" s="289"/>
      <c r="R19" s="292" t="str">
        <f>Badges!C296</f>
        <v>Race day</v>
      </c>
      <c r="S19" s="290" t="str">
        <f>IF(Badges!F296="A","A"," ")</f>
        <v xml:space="preserve"> </v>
      </c>
    </row>
    <row r="20" spans="1:19">
      <c r="A20" s="475" t="str">
        <f>Summary!A20</f>
        <v>Inventor</v>
      </c>
      <c r="B20" s="476"/>
      <c r="C20" s="291" t="str">
        <f>IF(Badges!F329="C","C",IF(Badges!F329="P","P",""))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IF(Badges!F352="C","C",IF(Badges!F352="P","P",""))</f>
        <v/>
      </c>
      <c r="E21" s="289"/>
      <c r="F21" s="292" t="str">
        <f>Badges!C77</f>
        <v>Make a salad dressing</v>
      </c>
      <c r="G21" s="290" t="str">
        <f>IF(Badges!F77="A","A"," ")</f>
        <v xml:space="preserve"> </v>
      </c>
      <c r="I21" s="289"/>
      <c r="J21" s="292" t="str">
        <f>Badges!C151</f>
        <v>Use less water by taking shorter</v>
      </c>
      <c r="K21" s="290" t="str">
        <f>IF(Badges!F150="A","A"," ")</f>
        <v xml:space="preserve"> </v>
      </c>
      <c r="M21" s="289"/>
      <c r="N21" s="292" t="str">
        <f>Badges!C224</f>
        <v>Create your own homework space</v>
      </c>
      <c r="O21" s="290" t="str">
        <f>IF(Badges!F224="A","A"," ")</f>
        <v xml:space="preserve"> </v>
      </c>
      <c r="Q21" s="289"/>
      <c r="R21" s="292" t="str">
        <f>Badges!C298</f>
        <v>You're It</v>
      </c>
      <c r="S21" s="290" t="str">
        <f>IF(Badges!F298="A","A"," ")</f>
        <v xml:space="preserve"> </v>
      </c>
    </row>
    <row r="22" spans="1:19">
      <c r="A22" s="226"/>
      <c r="B22" s="338"/>
      <c r="C22" s="306"/>
      <c r="E22" s="289"/>
      <c r="F22" s="292" t="str">
        <f>Badges!C78</f>
        <v>Grow rock candy</v>
      </c>
      <c r="G22" s="290" t="str">
        <f>IF(Badges!F78="A","A"," ")</f>
        <v xml:space="preserve"> </v>
      </c>
      <c r="I22" s="289"/>
      <c r="J22" s="292" t="str">
        <f>Badges!C152</f>
        <v>Turn off the faucet when brushing</v>
      </c>
      <c r="K22" s="290" t="str">
        <f>IF(Badges!F151="A","A"," ")</f>
        <v xml:space="preserve"> </v>
      </c>
      <c r="M22" s="289"/>
      <c r="N22" s="292" t="str">
        <f>Badges!C225</f>
        <v>Make a homework station</v>
      </c>
      <c r="O22" s="290" t="str">
        <f>IF(Badges!F225="A","A"," ")</f>
        <v xml:space="preserve"> </v>
      </c>
      <c r="Q22" s="289"/>
      <c r="R22" s="292" t="str">
        <f>Badges!C299</f>
        <v>Duck, Duck, "Moo"-se</v>
      </c>
      <c r="S22" s="290" t="str">
        <f>IF(Badges!F299="A","A"," ")</f>
        <v xml:space="preserve"> </v>
      </c>
    </row>
    <row r="23" spans="1:19">
      <c r="A23" s="466" t="str">
        <f>Badges!B6</f>
        <v>Computer Expert</v>
      </c>
      <c r="B23" s="467"/>
      <c r="C23" s="467"/>
      <c r="E23" s="289"/>
      <c r="F23" s="292" t="str">
        <f>Badges!C79</f>
        <v>Make your own ice cream</v>
      </c>
      <c r="G23" s="290" t="str">
        <f>IF(Badges!F79="A","A"," ")</f>
        <v xml:space="preserve"> </v>
      </c>
      <c r="I23" s="289"/>
      <c r="J23" s="292" t="str">
        <f>Badges!C153</f>
        <v>Find three ways to save water</v>
      </c>
      <c r="K23" s="290" t="str">
        <f>IF(Badges!F152="A","A"," ")</f>
        <v xml:space="preserve"> </v>
      </c>
      <c r="M23" s="289"/>
      <c r="N23" s="292" t="str">
        <f>Badges!C226</f>
        <v>Make a homework schedule</v>
      </c>
      <c r="O23" s="290" t="str">
        <f>IF(Badges!F226="A","A"," ")</f>
        <v xml:space="preserve"> </v>
      </c>
      <c r="Q23" s="289"/>
      <c r="R23" s="292" t="str">
        <f>Badges!C300</f>
        <v>Hop to it</v>
      </c>
      <c r="S23" s="290" t="str">
        <f>IF(Badges!F300="A","A","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IF(Badges!F8="A","A"," ")</f>
        <v xml:space="preserve"> </v>
      </c>
      <c r="E25" s="289"/>
      <c r="F25" s="292" t="str">
        <f>Badges!C81</f>
        <v>Follow the balloon leader</v>
      </c>
      <c r="G25" s="290" t="str">
        <f>IF(Badges!F81="A","A"," ")</f>
        <v xml:space="preserve"> </v>
      </c>
      <c r="I25" s="289"/>
      <c r="J25" s="292" t="str">
        <f>Badges!C155</f>
        <v>Make a natural cleaner</v>
      </c>
      <c r="K25" s="290" t="str">
        <f>IF(Badges!F154="A","A"," ")</f>
        <v xml:space="preserve"> </v>
      </c>
      <c r="M25" s="289"/>
      <c r="N25" s="292" t="str">
        <f>Badges!C228</f>
        <v>Make a "special dates" calendar</v>
      </c>
      <c r="O25" s="290" t="str">
        <f>IF(Badges!F228="A","A"," ")</f>
        <v xml:space="preserve"> </v>
      </c>
      <c r="Q25" s="289"/>
      <c r="R25" s="292" t="str">
        <f>Badges!C302</f>
        <v>Queen of the court</v>
      </c>
      <c r="S25" s="290" t="str">
        <f>IF(Badges!F302="A","A"," ")</f>
        <v xml:space="preserve"> </v>
      </c>
    </row>
    <row r="26" spans="1:19">
      <c r="A26" s="289"/>
      <c r="B26" s="292" t="str">
        <f>Badges!C9</f>
        <v>Create a cool card</v>
      </c>
      <c r="C26" s="290" t="str">
        <f>IF(Badges!F9="A","A"," ")</f>
        <v xml:space="preserve"> </v>
      </c>
      <c r="E26" s="289"/>
      <c r="F26" s="292" t="str">
        <f>Badges!C82</f>
        <v>Make pepper dance</v>
      </c>
      <c r="G26" s="290" t="str">
        <f>IF(Badges!F82="A","A"," ")</f>
        <v xml:space="preserve"> </v>
      </c>
      <c r="I26" s="289"/>
      <c r="J26" s="292" t="str">
        <f>Badges!C156</f>
        <v>Make a natural spray to use on</v>
      </c>
      <c r="K26" s="290" t="str">
        <f>IF(Badges!F155="A","A"," ")</f>
        <v xml:space="preserve"> </v>
      </c>
      <c r="M26" s="289"/>
      <c r="N26" s="292" t="str">
        <f>Badges!C229</f>
        <v>Make a family activities schedule</v>
      </c>
      <c r="O26" s="290" t="str">
        <f>IF(Badges!F229="A","A"," ")</f>
        <v xml:space="preserve"> </v>
      </c>
      <c r="Q26" s="289"/>
      <c r="R26" s="292" t="str">
        <f>Badges!C303</f>
        <v>Field of dreams</v>
      </c>
      <c r="S26" s="290" t="str">
        <f>IF(Badges!F303="A","A"," ")</f>
        <v xml:space="preserve"> </v>
      </c>
    </row>
    <row r="27" spans="1:19">
      <c r="A27" s="289"/>
      <c r="B27" s="292" t="str">
        <f>Badges!C10</f>
        <v>Build a bookmark</v>
      </c>
      <c r="C27" s="290" t="str">
        <f>IF(Badges!F10="A","A"," ")</f>
        <v xml:space="preserve"> </v>
      </c>
      <c r="E27" s="289"/>
      <c r="F27" s="292" t="str">
        <f>Badges!C79</f>
        <v>Make your own ice cream</v>
      </c>
      <c r="G27" s="290" t="str">
        <f>IF(Badges!F83="A","A"," ")</f>
        <v xml:space="preserve"> </v>
      </c>
      <c r="I27" s="289"/>
      <c r="J27" s="292" t="str">
        <f>Badges!C157</f>
        <v>Take your own reusable bag to the</v>
      </c>
      <c r="K27" s="290" t="str">
        <f>IF(Badges!F156="A","A"," ")</f>
        <v xml:space="preserve"> </v>
      </c>
      <c r="M27" s="289"/>
      <c r="N27" s="292" t="str">
        <f>Badges!C230</f>
        <v>Be a family grocery helper</v>
      </c>
      <c r="O27" s="290" t="str">
        <f>IF(Badges!F230="A","A"," ")</f>
        <v xml:space="preserve"> </v>
      </c>
      <c r="Q27" s="289"/>
      <c r="R27" s="292" t="str">
        <f>Badges!C304</f>
        <v>The new ballpark</v>
      </c>
      <c r="S27" s="290" t="str">
        <f>IF(Badges!F304="A","A","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IF(Badges!F12="A","A"," ")</f>
        <v xml:space="preserve"> </v>
      </c>
      <c r="E29" s="289"/>
      <c r="F29" s="292" t="str">
        <f>Badges!C85</f>
        <v>Eggs in salt water</v>
      </c>
      <c r="G29" s="290" t="str">
        <f>IF(Badges!F85="A","A"," ")</f>
        <v xml:space="preserve"> </v>
      </c>
      <c r="I29" s="289"/>
      <c r="J29" s="292" t="str">
        <f>Badges!C159</f>
        <v>How much trash can you stash</v>
      </c>
      <c r="K29" s="290" t="str">
        <f>IF(Badges!F158="A","A"," ")</f>
        <v xml:space="preserve"> </v>
      </c>
      <c r="M29" s="289"/>
      <c r="N29" s="292" t="str">
        <f>Badges!C232</f>
        <v>Organize a Girl Scout place</v>
      </c>
      <c r="O29" s="290" t="str">
        <f>IF(Badges!F232="A","A"," ")</f>
        <v xml:space="preserve"> </v>
      </c>
      <c r="Q29" s="289">
        <v>1</v>
      </c>
      <c r="R29" s="292" t="str">
        <f>Badges!C308</f>
        <v>Warm up your inventor's mind</v>
      </c>
      <c r="S29" s="304"/>
    </row>
    <row r="30" spans="1:19">
      <c r="A30" s="289"/>
      <c r="B30" s="292" t="str">
        <f>Badges!C13</f>
        <v>Hometown history</v>
      </c>
      <c r="C30" s="290" t="str">
        <f>IF(Badges!F13="A","A"," ")</f>
        <v xml:space="preserve"> </v>
      </c>
      <c r="E30" s="289"/>
      <c r="F30" s="292" t="str">
        <f>Badges!C86</f>
        <v>Dancing raisins</v>
      </c>
      <c r="G30" s="290" t="str">
        <f>IF(Badges!F86="A","A"," ")</f>
        <v xml:space="preserve"> </v>
      </c>
      <c r="I30" s="289"/>
      <c r="J30" s="292" t="str">
        <f>Badges!C160</f>
        <v>Recycle plastic bags</v>
      </c>
      <c r="K30" s="290" t="str">
        <f>IF(Badges!F159="A","A"," ")</f>
        <v xml:space="preserve"> </v>
      </c>
      <c r="M30" s="289"/>
      <c r="N30" s="292" t="str">
        <f>Badges!C233</f>
        <v>Organize a community place</v>
      </c>
      <c r="O30" s="290" t="str">
        <f>IF(Badges!F233="A","A"," ")</f>
        <v xml:space="preserve"> </v>
      </c>
      <c r="Q30" s="289"/>
      <c r="R30" s="292" t="str">
        <f>Badges!C309</f>
        <v>Make up five new uses for a box</v>
      </c>
      <c r="S30" s="290" t="str">
        <f>IF(Badges!F309="A","A"," ")</f>
        <v xml:space="preserve"> </v>
      </c>
    </row>
    <row r="31" spans="1:19">
      <c r="A31" s="289"/>
      <c r="B31" s="292" t="str">
        <f>Badges!C14</f>
        <v>Online art walk</v>
      </c>
      <c r="C31" s="290" t="str">
        <f>IF(Badges!F14="A","A"," ")</f>
        <v xml:space="preserve"> </v>
      </c>
      <c r="E31" s="289"/>
      <c r="F31" s="292" t="str">
        <f>Badges!C83</f>
        <v>Bend water</v>
      </c>
      <c r="G31" s="290" t="str">
        <f>IF(Badges!F87="A","A"," ")</f>
        <v xml:space="preserve"> </v>
      </c>
      <c r="I31" s="289"/>
      <c r="J31" s="292" t="str">
        <f>Badges!C161</f>
        <v>Donate toys and clothes</v>
      </c>
      <c r="K31" s="290" t="str">
        <f>IF(Badges!F160="A","A"," ")</f>
        <v xml:space="preserve"> </v>
      </c>
      <c r="M31" s="289"/>
      <c r="N31" s="292" t="str">
        <f>Badges!C234</f>
        <v>Help a relative, friend, or neighbor</v>
      </c>
      <c r="O31" s="290" t="str">
        <f>IF(Badges!F234="A","A"," ")</f>
        <v xml:space="preserve"> </v>
      </c>
      <c r="Q31" s="289"/>
      <c r="R31" s="292" t="str">
        <f>Badges!C310</f>
        <v>Come up with fun and different</v>
      </c>
      <c r="S31" s="290" t="str">
        <f>IF(Badges!F310="A","A","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IF(Badges!F311="A","A"," ")</f>
        <v xml:space="preserve"> </v>
      </c>
    </row>
    <row r="33" spans="1:19">
      <c r="A33" s="289"/>
      <c r="B33" s="292" t="str">
        <f>Badges!C16</f>
        <v>Road trip</v>
      </c>
      <c r="C33" s="290" t="str">
        <f>IF(Badges!F16="A","A"," ")</f>
        <v xml:space="preserve"> </v>
      </c>
      <c r="E33" s="289"/>
      <c r="F33" s="292" t="str">
        <f>Badges!C89</f>
        <v>Soda geyser</v>
      </c>
      <c r="G33" s="290" t="str">
        <f>IF(Badges!F89="A","A"," ")</f>
        <v xml:space="preserve"> </v>
      </c>
      <c r="I33" s="289"/>
      <c r="J33" s="292" t="str">
        <f>Badges!C163</f>
        <v>Clean or replace an air filter</v>
      </c>
      <c r="K33" s="290" t="str">
        <f>IF(Badges!F162="A","A","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IF(Badges!F17="A","A"," ")</f>
        <v xml:space="preserve"> </v>
      </c>
      <c r="E34" s="289"/>
      <c r="F34" s="292" t="str">
        <f>Badges!C90</f>
        <v>Film-canister rockets</v>
      </c>
      <c r="G34" s="290" t="str">
        <f>IF(Badges!F90="A","A"," ")</f>
        <v xml:space="preserve"> </v>
      </c>
      <c r="I34" s="289"/>
      <c r="J34" s="292" t="str">
        <f>Badges!C164</f>
        <v>Discover natural filters</v>
      </c>
      <c r="K34" s="290" t="str">
        <f>IF(Badges!F163="A","A"," ")</f>
        <v xml:space="preserve"> </v>
      </c>
      <c r="M34" s="289"/>
      <c r="N34" s="292" t="str">
        <f>Badges!C240</f>
        <v>Make a letterboxing dictionary</v>
      </c>
      <c r="O34" s="290" t="str">
        <f>IF(Badges!F240="A","A"," ")</f>
        <v xml:space="preserve"> </v>
      </c>
      <c r="Q34" s="289"/>
      <c r="R34" s="292" t="str">
        <f>Badges!C313</f>
        <v>Making music</v>
      </c>
      <c r="S34" s="290" t="str">
        <f>IF(Badges!F313="A","A"," ")</f>
        <v xml:space="preserve"> </v>
      </c>
    </row>
    <row r="35" spans="1:19">
      <c r="A35" s="289"/>
      <c r="B35" s="292" t="str">
        <f>Badges!C18</f>
        <v>3…2…1…blastoff!</v>
      </c>
      <c r="C35" s="290" t="str">
        <f>IF(Badges!F18="A","A"," ")</f>
        <v xml:space="preserve"> </v>
      </c>
      <c r="E35" s="289"/>
      <c r="F35" s="292" t="str">
        <f>Badges!C87</f>
        <v>Lemons vs. limes</v>
      </c>
      <c r="G35" s="290" t="str">
        <f>IF(Badges!F91="A","A"," ")</f>
        <v xml:space="preserve"> </v>
      </c>
      <c r="I35" s="289"/>
      <c r="J35" s="292" t="str">
        <f>Badges!C165</f>
        <v>Make a natural air freshener</v>
      </c>
      <c r="K35" s="290" t="str">
        <f>IF(Badges!F164="A","A"," ")</f>
        <v xml:space="preserve"> </v>
      </c>
      <c r="M35" s="289"/>
      <c r="N35" s="292" t="str">
        <f>Badges!C241</f>
        <v>Think of hiding places</v>
      </c>
      <c r="O35" s="290" t="str">
        <f>IF(Badges!F241="A","A"," ")</f>
        <v xml:space="preserve"> </v>
      </c>
      <c r="Q35" s="289"/>
      <c r="R35" s="292" t="str">
        <f>Badges!C314</f>
        <v>Carrying lunch</v>
      </c>
      <c r="S35" s="290" t="str">
        <f>IF(Badges!F314="A","A","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IF(Badges!F242="A","A"," ")</f>
        <v xml:space="preserve"> </v>
      </c>
      <c r="Q36" s="289"/>
      <c r="R36" s="292" t="str">
        <f>Badges!C315</f>
        <v>Watering plants</v>
      </c>
      <c r="S36" s="290" t="str">
        <f>IF(Badges!F315="A","A"," ")</f>
        <v xml:space="preserve"> </v>
      </c>
    </row>
    <row r="37" spans="1:19" ht="12.75" customHeight="1">
      <c r="A37" s="289"/>
      <c r="B37" s="292" t="str">
        <f>Badges!C20</f>
        <v>Here is my card</v>
      </c>
      <c r="C37" s="290" t="str">
        <f>IF(Badges!F20="A","A"," ")</f>
        <v xml:space="preserve"> </v>
      </c>
      <c r="E37" s="289"/>
      <c r="F37" s="292" t="str">
        <f>Badges!C93</f>
        <v>Giant bubbles</v>
      </c>
      <c r="G37" s="290" t="str">
        <f>IF(Badges!F93="A","A","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IF(Badges!F21="A","A"," ")</f>
        <v xml:space="preserve"> </v>
      </c>
      <c r="E38" s="289"/>
      <c r="F38" s="292" t="str">
        <f>Badges!C94</f>
        <v>Homemade Silly Putty</v>
      </c>
      <c r="G38" s="290" t="str">
        <f>IF(Badges!F94="A","A"," ")</f>
        <v xml:space="preserve"> </v>
      </c>
      <c r="I38" s="289"/>
      <c r="J38" s="292" t="str">
        <f>Badges!C170</f>
        <v>Hold a scavenger hunt in your</v>
      </c>
      <c r="K38" s="290" t="str">
        <f>IF(Badges!F170="A","A"," ")</f>
        <v xml:space="preserve"> </v>
      </c>
      <c r="M38" s="289"/>
      <c r="N38" s="292" t="str">
        <f>Badges!C244</f>
        <v>Cut your own stamp from craft foam</v>
      </c>
      <c r="O38" s="290" t="str">
        <f>IF(Badges!F244="A","A"," ")</f>
        <v xml:space="preserve"> </v>
      </c>
      <c r="Q38" s="289"/>
      <c r="R38" s="292" t="str">
        <f>Badges!C317</f>
        <v>Mornings</v>
      </c>
      <c r="S38" s="290" t="str">
        <f>IF(Badges!F317="A","A"," ")</f>
        <v xml:space="preserve"> </v>
      </c>
    </row>
    <row r="39" spans="1:19">
      <c r="A39" s="289"/>
      <c r="B39" s="292" t="str">
        <f>Badges!C22</f>
        <v>Dear President…</v>
      </c>
      <c r="C39" s="290" t="str">
        <f>IF(Badges!F22="A","A"," ")</f>
        <v xml:space="preserve"> </v>
      </c>
      <c r="E39" s="289"/>
      <c r="F39" s="292" t="str">
        <f>Badges!C91</f>
        <v>Blow up a balloon without using</v>
      </c>
      <c r="G39" s="290" t="str">
        <f>IF(Badges!F95="A","A"," ")</f>
        <v xml:space="preserve"> </v>
      </c>
      <c r="I39" s="289"/>
      <c r="J39" s="292" t="str">
        <f>Badges!C171</f>
        <v>Play Kim's Game</v>
      </c>
      <c r="K39" s="290" t="str">
        <f>IF(Badges!F171="A","A"," ")</f>
        <v xml:space="preserve"> </v>
      </c>
      <c r="M39" s="289"/>
      <c r="N39" s="292" t="str">
        <f>Badges!C245</f>
        <v>Use a stamp-making kit from a</v>
      </c>
      <c r="O39" s="290" t="str">
        <f>IF(Badges!F245="A","A"," ")</f>
        <v xml:space="preserve"> </v>
      </c>
      <c r="Q39" s="289"/>
      <c r="R39" s="292" t="str">
        <f>Badges!C318</f>
        <v>Lunch at school</v>
      </c>
      <c r="S39" s="290" t="str">
        <f>IF(Badges!F318="A","A","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IF(Badges!F172="A","A"," ")</f>
        <v xml:space="preserve"> </v>
      </c>
      <c r="M40" s="289"/>
      <c r="N40" s="292" t="str">
        <f>Badges!C246</f>
        <v>Choose a special stamp</v>
      </c>
      <c r="O40" s="290" t="str">
        <f>IF(Badges!F246="A","A"," ")</f>
        <v xml:space="preserve"> </v>
      </c>
      <c r="Q40" s="289"/>
      <c r="R40" s="292" t="str">
        <f>Badges!C319</f>
        <v>Brownie meetings</v>
      </c>
      <c r="S40" s="290" t="str">
        <f>IF(Badges!F319="A","A"," ")</f>
        <v xml:space="preserve"> </v>
      </c>
    </row>
    <row r="41" spans="1:19">
      <c r="A41" s="289"/>
      <c r="B41" s="292" t="str">
        <f>Badges!C24</f>
        <v>Game on</v>
      </c>
      <c r="C41" s="290" t="str">
        <f>IF(Badges!F24="A","A","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IF(Badges!F25="A","A"," ")</f>
        <v xml:space="preserve"> </v>
      </c>
      <c r="E42" s="289"/>
      <c r="F42" s="292" t="str">
        <f>Badges!C100</f>
        <v>Read two stories starring families</v>
      </c>
      <c r="G42" s="290" t="str">
        <f>IF(Badges!F100="A","A"," ")</f>
        <v xml:space="preserve"> </v>
      </c>
      <c r="I42" s="289"/>
      <c r="J42" s="292" t="str">
        <f>Badges!C174</f>
        <v>Listen for 10 different sounds</v>
      </c>
      <c r="K42" s="290" t="str">
        <f>IF(Badges!F174="A","A"," ")</f>
        <v xml:space="preserve"> </v>
      </c>
      <c r="M42" s="289"/>
      <c r="N42" s="292" t="str">
        <f>Badges!C248</f>
        <v>Create a fill-in-the-blank clue</v>
      </c>
      <c r="O42" s="290" t="str">
        <f>IF(Badges!F248="A","A"," ")</f>
        <v xml:space="preserve"> </v>
      </c>
      <c r="Q42" s="289"/>
      <c r="R42" s="292" t="str">
        <f>Badges!C321</f>
        <v>Mind-map</v>
      </c>
      <c r="S42" s="290" t="str">
        <f>IF(Badges!F321="A","A"," ")</f>
        <v xml:space="preserve"> </v>
      </c>
    </row>
    <row r="43" spans="1:19" ht="12.75" customHeight="1">
      <c r="A43" s="289"/>
      <c r="B43" s="292" t="str">
        <f>Badges!C26</f>
        <v>Print on</v>
      </c>
      <c r="C43" s="290" t="str">
        <f>IF(Badges!F26="A","A"," ")</f>
        <v xml:space="preserve"> </v>
      </c>
      <c r="E43" s="289"/>
      <c r="F43" s="292" t="str">
        <f>Badges!C101</f>
        <v>Watch a family story</v>
      </c>
      <c r="G43" s="290" t="str">
        <f>IF(Badges!F101="A","A"," ")</f>
        <v xml:space="preserve"> </v>
      </c>
      <c r="I43" s="289"/>
      <c r="J43" s="292" t="str">
        <f>Badges!C175</f>
        <v>Listen to sound boxes</v>
      </c>
      <c r="K43" s="290" t="str">
        <f>IF(Badges!F175="A","A"," ")</f>
        <v xml:space="preserve"> </v>
      </c>
      <c r="M43" s="289"/>
      <c r="N43" s="292" t="str">
        <f>Badges!C249</f>
        <v>Create a scramble</v>
      </c>
      <c r="O43" s="290" t="str">
        <f>IF(Badges!F249="A","A"," ")</f>
        <v xml:space="preserve"> </v>
      </c>
      <c r="Q43" s="289"/>
      <c r="R43" s="292" t="str">
        <f>Badges!C322</f>
        <v>Sketch it out</v>
      </c>
      <c r="S43" s="290" t="str">
        <f>IF(Badges!F322="A","A"," ")</f>
        <v xml:space="preserve"> </v>
      </c>
    </row>
    <row r="44" spans="1:19">
      <c r="A44" s="466" t="str">
        <f>Badges!B29</f>
        <v>My Best Self</v>
      </c>
      <c r="B44" s="467"/>
      <c r="C44" s="467"/>
      <c r="E44" s="289"/>
      <c r="F44" s="292" t="str">
        <f>Badges!C102</f>
        <v>Share family stories with friends</v>
      </c>
      <c r="G44" s="290" t="str">
        <f>IF(Badges!F102="A","A"," ")</f>
        <v xml:space="preserve"> </v>
      </c>
      <c r="I44" s="289"/>
      <c r="J44" s="292" t="str">
        <f>Badges!C176</f>
        <v>Wear safety earplugs to understand</v>
      </c>
      <c r="K44" s="290" t="str">
        <f>IF(Badges!F176="A","A"," ")</f>
        <v xml:space="preserve"> </v>
      </c>
      <c r="M44" s="289"/>
      <c r="N44" s="292" t="str">
        <f>Badges!C250</f>
        <v>Create a number code clue</v>
      </c>
      <c r="O44" s="290" t="str">
        <f>IF(Badges!F250="A","A"," ")</f>
        <v xml:space="preserve"> </v>
      </c>
      <c r="Q44" s="289"/>
      <c r="R44" s="292" t="str">
        <f>Badges!C323</f>
        <v>Buddy up and brainstorm lots of</v>
      </c>
      <c r="S44" s="290" t="str">
        <f>IF(Badges!F323="A","A","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IF(Badges!F31="A","A"," ")</f>
        <v xml:space="preserve"> </v>
      </c>
      <c r="E46" s="289"/>
      <c r="F46" s="292" t="str">
        <f>Badges!C104</f>
        <v>Ask about a festival, holiday, or</v>
      </c>
      <c r="G46" s="290" t="str">
        <f>IF(Badges!F104="A","A"," ")</f>
        <v xml:space="preserve"> </v>
      </c>
      <c r="I46" s="289"/>
      <c r="J46" s="292" t="str">
        <f>Badges!C178</f>
        <v>Follow a friend using only your nose</v>
      </c>
      <c r="K46" s="290" t="str">
        <f>IF(Badges!F178="A","A"," ")</f>
        <v xml:space="preserve"> </v>
      </c>
      <c r="M46" s="289"/>
      <c r="N46" s="292" t="str">
        <f>Badges!C252</f>
        <v>Go on a letterbox search using a</v>
      </c>
      <c r="O46" s="290" t="str">
        <f>IF(Badges!F252="A","A"," ")</f>
        <v xml:space="preserve"> </v>
      </c>
      <c r="Q46" s="289"/>
      <c r="R46" s="292" t="str">
        <f>Badges!C325</f>
        <v>Draw it</v>
      </c>
      <c r="S46" s="290" t="str">
        <f>IF(Badges!F325="A","A"," ")</f>
        <v xml:space="preserve"> </v>
      </c>
    </row>
    <row r="47" spans="1:19">
      <c r="A47" s="289"/>
      <c r="B47" s="292" t="str">
        <f>Badges!C32</f>
        <v xml:space="preserve">Write on your elf self where you </v>
      </c>
      <c r="C47" s="290" t="str">
        <f>IF(Badges!F32="A","A"," ")</f>
        <v xml:space="preserve"> </v>
      </c>
      <c r="E47" s="289"/>
      <c r="F47" s="292" t="str">
        <f>Badges!C105</f>
        <v>Ask about a song, game, or</v>
      </c>
      <c r="G47" s="290" t="str">
        <f>IF(Badges!F105="A","A"," ")</f>
        <v xml:space="preserve"> </v>
      </c>
      <c r="I47" s="289"/>
      <c r="J47" s="292" t="str">
        <f>Badges!C179</f>
        <v>Play a smelly game with your</v>
      </c>
      <c r="K47" s="290" t="str">
        <f>IF(Badges!F179="A","A"," ")</f>
        <v xml:space="preserve"> </v>
      </c>
      <c r="M47" s="289"/>
      <c r="N47" s="292" t="str">
        <f>Badges!C253</f>
        <v>Go on an adventure in a new place</v>
      </c>
      <c r="O47" s="290" t="str">
        <f>IF(Badges!F253="A","A"," ")</f>
        <v xml:space="preserve"> </v>
      </c>
      <c r="Q47" s="289"/>
      <c r="R47" s="292" t="str">
        <f>Badges!C326</f>
        <v>Act it out</v>
      </c>
      <c r="S47" s="290" t="str">
        <f>IF(Badges!F326="A","A"," ")</f>
        <v xml:space="preserve"> </v>
      </c>
    </row>
    <row r="48" spans="1:19">
      <c r="A48" s="289"/>
      <c r="B48" s="292" t="str">
        <f>Badges!C33</f>
        <v>Share how you're unique</v>
      </c>
      <c r="C48" s="290" t="str">
        <f>IF(Badges!F33="A","A"," ")</f>
        <v xml:space="preserve"> </v>
      </c>
      <c r="E48" s="289"/>
      <c r="F48" s="292" t="str">
        <f>Badges!C106</f>
        <v>Ask about a family recipe</v>
      </c>
      <c r="G48" s="290" t="str">
        <f>IF(Badges!F106="A","A"," ")</f>
        <v xml:space="preserve"> </v>
      </c>
      <c r="I48" s="289"/>
      <c r="J48" s="292" t="str">
        <f>Badges!C180</f>
        <v>Try sniffing out three different foods</v>
      </c>
      <c r="K48" s="290" t="str">
        <f>IF(Badges!F180="A","A"," ")</f>
        <v xml:space="preserve"> </v>
      </c>
      <c r="M48" s="289"/>
      <c r="N48" s="292" t="str">
        <f>Badges!C254</f>
        <v xml:space="preserve">Go on a letterbox search that </v>
      </c>
      <c r="O48" s="290" t="str">
        <f>IF(Badges!F254="A","A"," ")</f>
        <v xml:space="preserve"> </v>
      </c>
      <c r="Q48" s="289"/>
      <c r="R48" s="292" t="str">
        <f>Badges!C327</f>
        <v>Build it</v>
      </c>
      <c r="S48" s="290" t="str">
        <f>IF(Badges!F327="A","A","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IF(Badges!F35="A","A"," ")</f>
        <v xml:space="preserve"> </v>
      </c>
      <c r="E50" s="289"/>
      <c r="F50" s="292" t="str">
        <f>Badges!C108</f>
        <v>Use the story tree</v>
      </c>
      <c r="G50" s="290" t="str">
        <f>IF(Badges!F108="A","A"," ")</f>
        <v xml:space="preserve"> </v>
      </c>
      <c r="I50" s="289"/>
      <c r="J50" s="292" t="str">
        <f>Badges!C182</f>
        <v>Do a taste test with salty, sweet</v>
      </c>
      <c r="K50" s="290" t="str">
        <f>IF(Badges!F182="A","A"," ")</f>
        <v xml:space="preserve"> </v>
      </c>
      <c r="M50" s="289"/>
      <c r="N50" s="292" t="str">
        <f>Badges!C256</f>
        <v>Hide a letterbox in your yard</v>
      </c>
      <c r="O50" s="290" t="str">
        <f>IF(Badges!F256="A","A"," ")</f>
        <v xml:space="preserve"> </v>
      </c>
      <c r="Q50" s="289">
        <v>1</v>
      </c>
      <c r="R50" s="292" t="str">
        <f>Badges!C331</f>
        <v>Make friendly introductions</v>
      </c>
      <c r="S50" s="304"/>
    </row>
    <row r="51" spans="1:19">
      <c r="A51" s="289"/>
      <c r="B51" s="292" t="str">
        <f>Badges!C36</f>
        <v>Try three different kinds of exercise</v>
      </c>
      <c r="C51" s="290" t="str">
        <f>IF(Badges!F36="A","A"," ")</f>
        <v xml:space="preserve"> </v>
      </c>
      <c r="E51" s="289"/>
      <c r="F51" s="292" t="str">
        <f>Badges!C109</f>
        <v>Draw or paint your tree</v>
      </c>
      <c r="G51" s="290" t="str">
        <f>IF(Badges!F109="A","A"," ")</f>
        <v xml:space="preserve"> </v>
      </c>
      <c r="I51" s="289"/>
      <c r="J51" s="292" t="str">
        <f>Badges!C183</f>
        <v>Look at the taste buds on a friend's</v>
      </c>
      <c r="K51" s="290" t="str">
        <f>IF(Badges!F183="A","A"," ")</f>
        <v xml:space="preserve"> </v>
      </c>
      <c r="M51" s="289"/>
      <c r="N51" s="292" t="str">
        <f>Badges!C257</f>
        <v>Hide a letterbox along a nearby</v>
      </c>
      <c r="O51" s="290" t="str">
        <f>IF(Badges!F257="A","A"," ")</f>
        <v xml:space="preserve"> </v>
      </c>
      <c r="Q51" s="289"/>
      <c r="R51" s="292" t="str">
        <f>Badges!C332</f>
        <v>Introduce yourself</v>
      </c>
      <c r="S51" s="290" t="str">
        <f>IF(Badges!F332="A","A"," ")</f>
        <v xml:space="preserve"> </v>
      </c>
    </row>
    <row r="52" spans="1:19">
      <c r="A52" s="289"/>
      <c r="B52" s="292" t="str">
        <f>Badges!C37</f>
        <v>Take a thirsty challenge</v>
      </c>
      <c r="C52" s="290" t="str">
        <f>IF(Badges!F37="A","A"," ")</f>
        <v xml:space="preserve"> </v>
      </c>
      <c r="E52" s="289"/>
      <c r="F52" s="292" t="str">
        <f>Badges!C110</f>
        <v xml:space="preserve">Use software on a computer, or </v>
      </c>
      <c r="G52" s="290" t="str">
        <f>IF(Badges!F110="A","A"," ")</f>
        <v xml:space="preserve"> </v>
      </c>
      <c r="I52" s="289"/>
      <c r="J52" s="292" t="str">
        <f>Badges!C184</f>
        <v>Explore how sight influences taste</v>
      </c>
      <c r="K52" s="290" t="str">
        <f>IF(Badges!F184="A","A"," ")</f>
        <v xml:space="preserve"> </v>
      </c>
      <c r="M52" s="289"/>
      <c r="N52" s="292" t="str">
        <f>Badges!C258</f>
        <v>Hide a letterbox using compass</v>
      </c>
      <c r="O52" s="290" t="str">
        <f>IF(Badges!F258="A","A"," ")</f>
        <v xml:space="preserve"> </v>
      </c>
      <c r="Q52" s="289"/>
      <c r="R52" s="292" t="str">
        <f>Badges!C333</f>
        <v>Introduce a friend to someone else</v>
      </c>
      <c r="S52" s="290" t="str">
        <f>IF(Badges!F333="A","A","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IF(Badges!F334="A","A"," ")</f>
        <v xml:space="preserve"> </v>
      </c>
    </row>
    <row r="54" spans="1:19">
      <c r="A54" s="289"/>
      <c r="B54" s="292" t="str">
        <f>Badges!C39</f>
        <v>Talk about three common reasons</v>
      </c>
      <c r="C54" s="290" t="str">
        <f>IF(Badges!F39="A","A"," ")</f>
        <v xml:space="preserve"> </v>
      </c>
      <c r="E54" s="289"/>
      <c r="F54" s="292" t="str">
        <f>Badges!C112</f>
        <v>Ask about an old photo</v>
      </c>
      <c r="G54" s="290" t="str">
        <f>IF(Badges!F112="A","A"," ")</f>
        <v xml:space="preserve"> </v>
      </c>
      <c r="I54" s="289"/>
      <c r="J54" s="292" t="str">
        <f>Badges!C186</f>
        <v>Find things that have different</v>
      </c>
      <c r="K54" s="290" t="str">
        <f>IF(Badges!F186="A","A","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IF(Badges!F40="A","A"," ")</f>
        <v xml:space="preserve"> </v>
      </c>
      <c r="E55" s="289"/>
      <c r="F55" s="292" t="str">
        <f>Badges!C113</f>
        <v>Talk about an object that has been</v>
      </c>
      <c r="G55" s="290" t="str">
        <f>IF(Badges!F113="A","A"," ")</f>
        <v xml:space="preserve"> </v>
      </c>
      <c r="I55" s="289"/>
      <c r="J55" s="292" t="str">
        <f>Badges!C187</f>
        <v>Try an arm or leg touch test</v>
      </c>
      <c r="K55" s="290" t="str">
        <f>IF(Badges!F187="A","A"," ")</f>
        <v xml:space="preserve"> </v>
      </c>
      <c r="M55" s="289"/>
      <c r="N55" s="292" t="str">
        <f>Badges!C263</f>
        <v>Play bingo at a pet store</v>
      </c>
      <c r="O55" s="290" t="str">
        <f>IF(Badges!F263="A","A"," ")</f>
        <v xml:space="preserve"> </v>
      </c>
      <c r="Q55" s="289"/>
      <c r="R55" s="292" t="str">
        <f>Badges!C336</f>
        <v>Write a name poem</v>
      </c>
      <c r="S55" s="290" t="str">
        <f>IF(Badges!F336="A","A"," ")</f>
        <v xml:space="preserve"> </v>
      </c>
    </row>
    <row r="56" spans="1:19">
      <c r="A56" s="289"/>
      <c r="B56" s="292" t="str">
        <f>Badges!C41</f>
        <v>Find out about bandages</v>
      </c>
      <c r="C56" s="290" t="str">
        <f>IF(Badges!F41="A","A"," ")</f>
        <v xml:space="preserve"> </v>
      </c>
      <c r="E56" s="289"/>
      <c r="F56" s="292" t="str">
        <f>Badges!C114</f>
        <v>Ask about an object that belongs</v>
      </c>
      <c r="G56" s="290" t="str">
        <f>IF(Badges!F114="A","A"," ")</f>
        <v xml:space="preserve"> </v>
      </c>
      <c r="I56" s="289"/>
      <c r="J56" s="292" t="str">
        <f>Badges!C188</f>
        <v>Try Braille</v>
      </c>
      <c r="K56" s="290" t="str">
        <f>IF(Badges!F188="A","A"," ")</f>
        <v xml:space="preserve"> </v>
      </c>
      <c r="M56" s="289"/>
      <c r="N56" s="292" t="str">
        <f>Badges!C264</f>
        <v>Play bingo at a veterinarian's office</v>
      </c>
      <c r="O56" s="290" t="str">
        <f>IF(Badges!F264="A","A"," ")</f>
        <v xml:space="preserve"> </v>
      </c>
      <c r="Q56" s="289"/>
      <c r="R56" s="292" t="str">
        <f>Badges!C337</f>
        <v>Give something special to a friend</v>
      </c>
      <c r="S56" s="290" t="str">
        <f>IF(Badges!F337="A","A","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IF(Badges!F265="A","A"," ")</f>
        <v xml:space="preserve"> </v>
      </c>
      <c r="Q57" s="289"/>
      <c r="R57" s="292" t="str">
        <f>Badges!C338</f>
        <v>Be a friend to someone you don't</v>
      </c>
      <c r="S57" s="290" t="str">
        <f>IF(Badges!F338="A","A"," ")</f>
        <v xml:space="preserve"> </v>
      </c>
    </row>
    <row r="58" spans="1:19">
      <c r="A58" s="289"/>
      <c r="B58" s="292" t="str">
        <f>Badges!C43</f>
        <v>Create a "happy box" with five</v>
      </c>
      <c r="C58" s="290" t="str">
        <f>IF(Badges!F43="A","A"," ")</f>
        <v xml:space="preserve"> </v>
      </c>
      <c r="E58" s="289"/>
      <c r="F58" s="292" t="str">
        <f>Badges!C116</f>
        <v>Have a "family tree" potluck party</v>
      </c>
      <c r="G58" s="290" t="str">
        <f>IF(Badges!F116="A","A","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IF(Badges!F44="A","A"," ")</f>
        <v xml:space="preserve"> </v>
      </c>
      <c r="E59" s="289"/>
      <c r="F59" s="292" t="str">
        <f>Badges!C117</f>
        <v>Make a family crest</v>
      </c>
      <c r="G59" s="290" t="str">
        <f>IF(Badges!F117="A","A"," ")</f>
        <v xml:space="preserve"> </v>
      </c>
      <c r="I59" s="289"/>
      <c r="J59" s="292" t="str">
        <f>Badges!C193</f>
        <v>Find a trail</v>
      </c>
      <c r="K59" s="290" t="str">
        <f>IF(Badges!F193="A","A"," ")</f>
        <v xml:space="preserve"> </v>
      </c>
      <c r="M59" s="289"/>
      <c r="N59" s="292" t="str">
        <f>Badges!C267</f>
        <v>Be the cage or tank cleaner</v>
      </c>
      <c r="O59" s="290" t="str">
        <f>IF(Badges!F267="A","A"," ")</f>
        <v xml:space="preserve"> </v>
      </c>
      <c r="Q59" s="289"/>
      <c r="R59" s="292" t="str">
        <f>Badges!C340</f>
        <v>Do a friend's favorite thing</v>
      </c>
      <c r="S59" s="290" t="str">
        <f>IF(Badges!F340="A","A"," ")</f>
        <v xml:space="preserve"> </v>
      </c>
    </row>
    <row r="60" spans="1:19">
      <c r="A60" s="289"/>
      <c r="B60" s="292" t="str">
        <f>Badges!C45</f>
        <v xml:space="preserve">Moving helps our bodies feel </v>
      </c>
      <c r="C60" s="290" t="str">
        <f>IF(Badges!F45="A","A"," ")</f>
        <v xml:space="preserve"> </v>
      </c>
      <c r="E60" s="289"/>
      <c r="F60" s="292" t="str">
        <f>Badges!C118</f>
        <v>Become pen pals with another</v>
      </c>
      <c r="G60" s="290" t="str">
        <f>IF(Badges!F118="A","A"," ")</f>
        <v xml:space="preserve"> </v>
      </c>
      <c r="I60" s="289"/>
      <c r="J60" s="292" t="str">
        <f>Badges!C194</f>
        <v>Ask an expert</v>
      </c>
      <c r="K60" s="290" t="str">
        <f>IF(Badges!F194="A","A"," ")</f>
        <v xml:space="preserve"> </v>
      </c>
      <c r="M60" s="289"/>
      <c r="N60" s="292" t="str">
        <f>Badges!C268</f>
        <v>Learn how to muck out a stall</v>
      </c>
      <c r="O60" s="290" t="str">
        <f>IF(Badges!F268="A","A"," ")</f>
        <v xml:space="preserve"> </v>
      </c>
      <c r="Q60" s="289"/>
      <c r="R60" s="292" t="str">
        <f>Badges!C341</f>
        <v>Share a favorite activity with a friend</v>
      </c>
      <c r="S60" s="290" t="str">
        <f>IF(Badges!F341="A","A","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IF(Badges!F195="A","A"," ")</f>
        <v xml:space="preserve"> </v>
      </c>
      <c r="M61" s="289"/>
      <c r="N61" s="292" t="str">
        <f>Badges!C269</f>
        <v>Make a cozy sleeping space for a</v>
      </c>
      <c r="O61" s="290" t="str">
        <f>IF(Badges!F269="A","A"," ")</f>
        <v xml:space="preserve"> </v>
      </c>
      <c r="Q61" s="289"/>
      <c r="R61" s="292" t="str">
        <f>Badges!C342</f>
        <v>Try a game or activity that's new to</v>
      </c>
      <c r="S61" s="290" t="str">
        <f>IF(Badges!F342="A","A"," ")</f>
        <v xml:space="preserve"> </v>
      </c>
    </row>
    <row r="62" spans="1:19" ht="12.75" customHeight="1">
      <c r="A62" s="289"/>
      <c r="B62" s="292" t="str">
        <f>Badges!C47</f>
        <v>Visit a doctor, dentist, or</v>
      </c>
      <c r="C62" s="290" t="str">
        <f>IF(Badges!F47="A","A","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IF(Badges!F48="A","A"," ")</f>
        <v xml:space="preserve"> </v>
      </c>
      <c r="E63" s="289"/>
      <c r="F63" s="292" t="str">
        <f>Badges!C124</f>
        <v>Visit an art gallery or museum</v>
      </c>
      <c r="G63" s="290" t="str">
        <f>IF(Badges!F124="A","A"," ")</f>
        <v xml:space="preserve"> </v>
      </c>
      <c r="I63" s="289"/>
      <c r="J63" s="292" t="str">
        <f>Badges!C197</f>
        <v>Learn to follow trail signs</v>
      </c>
      <c r="K63" s="290" t="str">
        <f>IF(Badges!F197="A","A"," ")</f>
        <v xml:space="preserve"> </v>
      </c>
      <c r="M63" s="289"/>
      <c r="N63" s="292" t="str">
        <f>Badges!C271</f>
        <v>Ask a veterinarian about health</v>
      </c>
      <c r="O63" s="290" t="str">
        <f>IF(Badges!F271="A","A"," ")</f>
        <v xml:space="preserve"> </v>
      </c>
      <c r="Q63" s="289"/>
      <c r="R63" s="292" t="str">
        <f>Badges!C344</f>
        <v>Practice being a good listener</v>
      </c>
      <c r="S63" s="290" t="str">
        <f>IF(Badges!F344="A","A"," ")</f>
        <v xml:space="preserve"> </v>
      </c>
    </row>
    <row r="64" spans="1:19">
      <c r="A64" s="289"/>
      <c r="B64" s="292" t="str">
        <f>Badges!C49</f>
        <v>Meet someone who works in an</v>
      </c>
      <c r="C64" s="290" t="str">
        <f>IF(Badges!F49="A","A"," ")</f>
        <v xml:space="preserve"> </v>
      </c>
      <c r="E64" s="289"/>
      <c r="F64" s="292" t="str">
        <f>Badges!C125</f>
        <v>Look for clay in your life</v>
      </c>
      <c r="G64" s="290" t="str">
        <f>IF(Badges!F125="A","A"," ")</f>
        <v xml:space="preserve"> </v>
      </c>
      <c r="I64" s="289"/>
      <c r="J64" s="292" t="str">
        <f>Badges!C198</f>
        <v>Practice observation on a</v>
      </c>
      <c r="K64" s="290" t="str">
        <f>IF(Badges!F198="A","A"," ")</f>
        <v xml:space="preserve"> </v>
      </c>
      <c r="M64" s="289"/>
      <c r="N64" s="292" t="str">
        <f>Badges!C272</f>
        <v>Help a dog get exercise for one</v>
      </c>
      <c r="O64" s="290" t="str">
        <f>IF(Badges!F272="A","A"," ")</f>
        <v xml:space="preserve"> </v>
      </c>
      <c r="Q64" s="289"/>
      <c r="R64" s="292" t="str">
        <f>Badges!C345</f>
        <v>Remember what you agree about</v>
      </c>
      <c r="S64" s="290" t="str">
        <f>IF(Badges!F345="A","A"," ")</f>
        <v xml:space="preserve"> </v>
      </c>
    </row>
    <row r="65" spans="1:19">
      <c r="A65" s="466" t="str">
        <f>Badges!B52</f>
        <v>Dancer</v>
      </c>
      <c r="B65" s="467"/>
      <c r="C65" s="467"/>
      <c r="E65" s="289"/>
      <c r="F65" s="292" t="str">
        <f>Badges!C126</f>
        <v>Look in books, magazines, or</v>
      </c>
      <c r="G65" s="290" t="str">
        <f>IF(Badges!F126="A","A"," ")</f>
        <v xml:space="preserve"> </v>
      </c>
      <c r="I65" s="289"/>
      <c r="J65" s="292" t="str">
        <f>Badges!C199</f>
        <v>Know the trail</v>
      </c>
      <c r="K65" s="290" t="str">
        <f>IF(Badges!F199="A","A"," ")</f>
        <v xml:space="preserve"> </v>
      </c>
      <c r="M65" s="289"/>
      <c r="N65" s="292" t="str">
        <f>Badges!C273</f>
        <v>Find out how to keep different</v>
      </c>
      <c r="O65" s="290" t="str">
        <f>IF(Badges!F273="A","A"," ")</f>
        <v xml:space="preserve"> </v>
      </c>
      <c r="Q65" s="289"/>
      <c r="R65" s="292" t="str">
        <f>Badges!C346</f>
        <v>Find kind words</v>
      </c>
      <c r="S65" s="290" t="str">
        <f>IF(Badges!F346="A","A","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IF(Badges!F54="A","A"," ")</f>
        <v xml:space="preserve"> </v>
      </c>
      <c r="E67" s="289"/>
      <c r="F67" s="292" t="str">
        <f>Badges!C128</f>
        <v>Visit a potter's studio</v>
      </c>
      <c r="G67" s="290" t="str">
        <f>IF(Badges!F128="A","A"," ")</f>
        <v xml:space="preserve"> </v>
      </c>
      <c r="I67" s="289"/>
      <c r="J67" s="292" t="str">
        <f>Badges!C201</f>
        <v>Visit an outdoor store</v>
      </c>
      <c r="K67" s="290" t="str">
        <f>IF(Badges!F201="A","A"," ")</f>
        <v xml:space="preserve"> </v>
      </c>
      <c r="M67" s="289"/>
      <c r="N67" s="292" t="str">
        <f>Badges!C275</f>
        <v>Make up a game to play with a pet</v>
      </c>
      <c r="O67" s="290" t="str">
        <f>IF(Badges!F275="A","A"," ")</f>
        <v xml:space="preserve"> </v>
      </c>
      <c r="Q67" s="289"/>
      <c r="R67" s="292" t="str">
        <f>Badges!C348</f>
        <v>Invite another Brownie group to an</v>
      </c>
      <c r="S67" s="290" t="str">
        <f>IF(Badges!F348="A","A"," ")</f>
        <v xml:space="preserve"> </v>
      </c>
    </row>
    <row r="68" spans="1:19">
      <c r="A68" s="289"/>
      <c r="B68" s="292" t="str">
        <f>Badges!C55</f>
        <v>Make your warm-up animal themed</v>
      </c>
      <c r="C68" s="290" t="str">
        <f>IF(Badges!F55="A","A"," ")</f>
        <v xml:space="preserve"> </v>
      </c>
      <c r="E68" s="289"/>
      <c r="F68" s="292" t="str">
        <f>Badges!C129</f>
        <v>Invite a craft teacher to your</v>
      </c>
      <c r="G68" s="290" t="str">
        <f>IF(Badges!F129="A","A"," ")</f>
        <v xml:space="preserve"> </v>
      </c>
      <c r="I68" s="289"/>
      <c r="J68" s="292" t="str">
        <f>Badges!C202</f>
        <v>Ask an older Girl Scout</v>
      </c>
      <c r="K68" s="290" t="str">
        <f>IF(Badges!F202="A","A"," ")</f>
        <v xml:space="preserve"> </v>
      </c>
      <c r="M68" s="289"/>
      <c r="N68" s="292" t="str">
        <f>Badges!C276</f>
        <v>Make a simple pet toy</v>
      </c>
      <c r="O68" s="290" t="str">
        <f>IF(Badges!F276="A","A"," ")</f>
        <v xml:space="preserve"> </v>
      </c>
      <c r="Q68" s="289"/>
      <c r="R68" s="292" t="str">
        <f>Badges!C349</f>
        <v>Sit at a different table or area at</v>
      </c>
      <c r="S68" s="290" t="str">
        <f>IF(Badges!F349="A","A"," ")</f>
        <v xml:space="preserve"> </v>
      </c>
    </row>
    <row r="69" spans="1:19">
      <c r="A69" s="289"/>
      <c r="B69" s="292" t="str">
        <f>Badges!C56</f>
        <v>Use the music</v>
      </c>
      <c r="C69" s="290" t="str">
        <f>IF(Badges!F56="A","A"," ")</f>
        <v xml:space="preserve"> </v>
      </c>
      <c r="E69" s="289"/>
      <c r="F69" s="292" t="str">
        <f>Badges!C130</f>
        <v xml:space="preserve">Go to a pottery class at a </v>
      </c>
      <c r="G69" s="290" t="str">
        <f>IF(Badges!F130="A","A"," ")</f>
        <v xml:space="preserve"> </v>
      </c>
      <c r="I69" s="289"/>
      <c r="J69" s="292" t="str">
        <f>Badges!C203</f>
        <v>Invite an experienced hiker to your</v>
      </c>
      <c r="K69" s="290" t="str">
        <f>IF(Badges!F203="A","A"," ")</f>
        <v xml:space="preserve"> </v>
      </c>
      <c r="M69" s="289"/>
      <c r="N69" s="292" t="str">
        <f>Badges!C277</f>
        <v>Learn about how three different</v>
      </c>
      <c r="O69" s="290" t="str">
        <f>IF(Badges!F277="A","A"," ")</f>
        <v xml:space="preserve"> </v>
      </c>
      <c r="Q69" s="289"/>
      <c r="R69" s="292" t="str">
        <f>Badges!C350</f>
        <v>Go to a dance or art class, sports</v>
      </c>
      <c r="S69" s="290" t="str">
        <f>IF(Badges!F350="A","A"," ")</f>
        <v xml:space="preserve"> </v>
      </c>
    </row>
    <row r="70" spans="1:19" ht="23.25">
      <c r="A70" s="471" t="str">
        <f ca="1">MID(CELL("filename",A8),FIND(IF(ISERROR(FIND("]",CELL("filename",A8))),"$","]"),CELL("filename",A8))+1,256)</f>
        <v>Brownie 3</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IF('Age-Level'!F6="A","A","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IF('Age-Level'!F7="A","A"," ")</f>
        <v xml:space="preserve"> </v>
      </c>
    </row>
    <row r="73" spans="1:19">
      <c r="A73" s="485" t="str">
        <f>Summary!A23</f>
        <v>Painting</v>
      </c>
      <c r="B73" s="486"/>
      <c r="C73" s="342" t="str">
        <f>IF(Badges!F376="C","C",IF(Badges!F376="P","P",""))</f>
        <v/>
      </c>
      <c r="E73" s="289"/>
      <c r="F73" s="292" t="str">
        <f>Badges!C387</f>
        <v>Play popcorn</v>
      </c>
      <c r="G73" s="290" t="str">
        <f>IF(Badges!F387="A","A"," ")</f>
        <v xml:space="preserve"> </v>
      </c>
      <c r="I73" s="289"/>
      <c r="J73" s="292" t="str">
        <f>Badges!C460</f>
        <v>Get tips from a medical professional</v>
      </c>
      <c r="K73" s="290" t="str">
        <f>IF(Badges!F460="A","A"," ")</f>
        <v xml:space="preserve"> </v>
      </c>
      <c r="M73" s="289"/>
      <c r="N73" s="292" t="str">
        <f>Badges!C534</f>
        <v>Go to the movies with a friend</v>
      </c>
      <c r="O73" s="290" t="str">
        <f>IF(Badges!F534="A","A"," ")</f>
        <v xml:space="preserve"> </v>
      </c>
      <c r="Q73" s="479" t="str">
        <f>'Age-Level'!C8</f>
        <v>Cookie Pin (Year 1)</v>
      </c>
      <c r="R73" s="479"/>
      <c r="S73" s="297" t="str">
        <f>IF('Age-Level'!F8="A","A"," ")</f>
        <v xml:space="preserve"> </v>
      </c>
    </row>
    <row r="74" spans="1:19">
      <c r="A74" s="475" t="str">
        <f>Summary!A24</f>
        <v>Fair Play</v>
      </c>
      <c r="B74" s="476"/>
      <c r="C74" s="291" t="str">
        <f>IF(Badges!F399="C","C",IF(Badges!F399="P","P",""))</f>
        <v/>
      </c>
      <c r="E74" s="289"/>
      <c r="F74" s="292" t="str">
        <f>Badges!C388</f>
        <v>Untangle yourself from a human</v>
      </c>
      <c r="G74" s="290" t="str">
        <f>IF(Badges!F388="A","A"," ")</f>
        <v xml:space="preserve"> </v>
      </c>
      <c r="I74" s="289"/>
      <c r="J74" s="292" t="str">
        <f>Badges!C461</f>
        <v>Learn with the Red Cross</v>
      </c>
      <c r="K74" s="290" t="str">
        <f>IF(Badges!F461="A","A"," ")</f>
        <v xml:space="preserve"> </v>
      </c>
      <c r="M74" s="289"/>
      <c r="N74" s="292" t="str">
        <f>Badges!C535</f>
        <v>Get outdoors</v>
      </c>
      <c r="O74" s="290" t="str">
        <f>IF(Badges!F535="A","A"," ")</f>
        <v xml:space="preserve"> </v>
      </c>
      <c r="Q74" s="479" t="str">
        <f>'Age-Level'!C9</f>
        <v>Cookie Rally (Year 2)</v>
      </c>
      <c r="R74" s="479"/>
      <c r="S74" s="297" t="str">
        <f>IF('Age-Level'!F9="A","A"," ")</f>
        <v xml:space="preserve"> </v>
      </c>
    </row>
    <row r="75" spans="1:19">
      <c r="A75" s="475" t="str">
        <f>Summary!A25</f>
        <v>Celebrating Community</v>
      </c>
      <c r="B75" s="476"/>
      <c r="C75" s="291" t="str">
        <f>IF(Badges!F422="C","C",IF(Badges!F422="P","P",""))</f>
        <v/>
      </c>
      <c r="E75" s="289"/>
      <c r="F75" s="292" t="str">
        <f>Badges!C389</f>
        <v>Try a game of Octopus Tag</v>
      </c>
      <c r="G75" s="290" t="str">
        <f>IF(Badges!F389="A","A"," ")</f>
        <v xml:space="preserve"> </v>
      </c>
      <c r="I75" s="289"/>
      <c r="J75" s="292" t="str">
        <f>Badges!C462</f>
        <v>Talk to an EMT</v>
      </c>
      <c r="K75" s="290" t="str">
        <f>IF(Badges!F462="A","A"," ")</f>
        <v xml:space="preserve"> </v>
      </c>
      <c r="M75" s="289"/>
      <c r="N75" s="292" t="str">
        <f>Badges!C536</f>
        <v>Have fun with friends</v>
      </c>
      <c r="O75" s="290" t="str">
        <f>IF(Badges!F536="A","A"," ")</f>
        <v xml:space="preserve"> </v>
      </c>
      <c r="Q75" s="479" t="str">
        <f>'Age-Level'!C10</f>
        <v>Cookie Sales (Year 2)</v>
      </c>
      <c r="R75" s="479"/>
      <c r="S75" s="297" t="str">
        <f>IF('Age-Level'!F10="A","A"," ")</f>
        <v xml:space="preserve"> </v>
      </c>
    </row>
    <row r="76" spans="1:19">
      <c r="A76" s="475" t="str">
        <f>Summary!A26</f>
        <v>Snacks</v>
      </c>
      <c r="B76" s="476"/>
      <c r="C76" s="291" t="str">
        <f>IF(Badges!F445="C","C",IF(Badges!F445="P","P",""))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IF('Age-Level'!F11="A","A"," ")</f>
        <v xml:space="preserve"> </v>
      </c>
    </row>
    <row r="77" spans="1:19">
      <c r="A77" s="475" t="str">
        <f>Summary!A27</f>
        <v>Brownie First Aid</v>
      </c>
      <c r="B77" s="476"/>
      <c r="C77" s="291" t="str">
        <f>IF(Badges!F468="C","C",IF(Badges!F468="P","P",""))</f>
        <v/>
      </c>
      <c r="E77" s="289"/>
      <c r="F77" s="292" t="str">
        <f>Badges!C391</f>
        <v>See a sport live or on television</v>
      </c>
      <c r="G77" s="290" t="str">
        <f>IF(Badges!F391="A","A"," ")</f>
        <v xml:space="preserve"> </v>
      </c>
      <c r="I77" s="289"/>
      <c r="J77" s="292" t="str">
        <f>Badges!C464</f>
        <v>Take a hike</v>
      </c>
      <c r="K77" s="290" t="str">
        <f>IF(Badges!F464="A","A"," ")</f>
        <v xml:space="preserve"> </v>
      </c>
      <c r="M77" s="289">
        <v>1</v>
      </c>
      <c r="N77" s="292" t="str">
        <f>Badges!C540</f>
        <v>Learn what every person needs</v>
      </c>
      <c r="O77" s="304"/>
      <c r="Q77" s="479" t="str">
        <f>Summary!A66</f>
        <v>Fall Sales (Year 1)</v>
      </c>
      <c r="R77" s="479"/>
      <c r="S77" s="291" t="str">
        <f>IF('Age-Level'!F13="A","A","")</f>
        <v/>
      </c>
    </row>
    <row r="78" spans="1:19">
      <c r="A78" s="475" t="str">
        <f>Summary!A28</f>
        <v>Brownie Girl Scout Way</v>
      </c>
      <c r="B78" s="476"/>
      <c r="C78" s="291" t="str">
        <f>IF(Badges!F491="C","C",IF(Badges!F491="P","P",""))</f>
        <v/>
      </c>
      <c r="E78" s="289"/>
      <c r="F78" s="292" t="str">
        <f>Badges!C392</f>
        <v>Make more points</v>
      </c>
      <c r="G78" s="290" t="str">
        <f>IF(Badges!F392="A","A"," ")</f>
        <v xml:space="preserve"> </v>
      </c>
      <c r="I78" s="289"/>
      <c r="J78" s="292" t="str">
        <f>Badges!C465</f>
        <v>Read all about it</v>
      </c>
      <c r="K78" s="290" t="str">
        <f>IF(Badges!F465="A","A"," ")</f>
        <v xml:space="preserve"> </v>
      </c>
      <c r="M78" s="289"/>
      <c r="N78" s="292" t="str">
        <f>Badges!C541</f>
        <v>Create a list</v>
      </c>
      <c r="O78" s="290" t="str">
        <f>IF(Badges!F541="A","A"," ")</f>
        <v xml:space="preserve"> </v>
      </c>
      <c r="Q78" s="479" t="str">
        <f>Summary!A67</f>
        <v>Fall Sales (Year 2)</v>
      </c>
      <c r="R78" s="479"/>
      <c r="S78" s="291" t="str">
        <f>IF('Age-Level'!F14="A","A","")</f>
        <v/>
      </c>
    </row>
    <row r="79" spans="1:19">
      <c r="A79" s="477" t="str">
        <f>Summary!A29</f>
        <v>Bugs</v>
      </c>
      <c r="B79" s="478"/>
      <c r="C79" s="341" t="str">
        <f>IF(Badges!F514="C","C",IF(Badges!F514="P","P",""))</f>
        <v/>
      </c>
      <c r="E79" s="289"/>
      <c r="F79" s="292" t="str">
        <f>Badges!C393</f>
        <v>Keep score for a sport you play</v>
      </c>
      <c r="G79" s="290" t="str">
        <f>IF(Badges!F393="A","A"," ")</f>
        <v xml:space="preserve"> </v>
      </c>
      <c r="I79" s="289"/>
      <c r="J79" s="292" t="str">
        <f>Badges!C466</f>
        <v>Talk to an outdoor expert</v>
      </c>
      <c r="K79" s="290" t="str">
        <f>IF(Badges!F466="A","A"," ")</f>
        <v xml:space="preserve"> </v>
      </c>
      <c r="M79" s="289"/>
      <c r="N79" s="292" t="str">
        <f>Badges!C542</f>
        <v>Create posters</v>
      </c>
      <c r="O79" s="290" t="str">
        <f>IF(Badges!F542="A","A"," ")</f>
        <v xml:space="preserve"> </v>
      </c>
      <c r="Q79" s="479" t="str">
        <f>Summary!A68</f>
        <v>Thinking Day (Year 1)</v>
      </c>
      <c r="R79" s="479"/>
      <c r="S79" s="291" t="str">
        <f>IF('Age-Level'!F16="A","A","")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IF(Badges!F543="A","A"," ")</f>
        <v xml:space="preserve"> </v>
      </c>
      <c r="Q80" s="479" t="str">
        <f>Summary!A69</f>
        <v>Thinking Day (Year 2)</v>
      </c>
      <c r="R80" s="479"/>
      <c r="S80" s="291" t="str">
        <f>IF('Age-Level'!F17="A","A","")</f>
        <v/>
      </c>
    </row>
    <row r="81" spans="1:22">
      <c r="A81" s="485" t="str">
        <f>Summary!A31</f>
        <v>Money Manager</v>
      </c>
      <c r="B81" s="486"/>
      <c r="C81" s="342" t="str">
        <f>IF(Badges!F538="C","C",IF(Badges!F538="P","P",""))</f>
        <v/>
      </c>
      <c r="E81" s="289"/>
      <c r="F81" s="292" t="str">
        <f>Badges!C395</f>
        <v xml:space="preserve">Make a team relay that </v>
      </c>
      <c r="G81" s="290" t="str">
        <f>IF(Badges!F395="A","A","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IF('Age-Level'!F19="A","A","")</f>
        <v/>
      </c>
    </row>
    <row r="82" spans="1:22">
      <c r="A82" s="475" t="str">
        <f>Summary!A32</f>
        <v>Philanthropist</v>
      </c>
      <c r="B82" s="476"/>
      <c r="C82" s="291" t="str">
        <f>IF(Badges!F561="C","C",IF(Badges!F561="P","P",""))</f>
        <v/>
      </c>
      <c r="E82" s="289"/>
      <c r="F82" s="292" t="str">
        <f>Badges!C396</f>
        <v>Make a theme day</v>
      </c>
      <c r="G82" s="290" t="str">
        <f>IF(Badges!F396="A","A"," ")</f>
        <v xml:space="preserve"> </v>
      </c>
      <c r="I82" s="289"/>
      <c r="J82" s="292" t="str">
        <f>Badges!C471</f>
        <v>Learn three new Girl Scout songs</v>
      </c>
      <c r="K82" s="290" t="str">
        <f>IF(Badges!F471="A","A"," ")</f>
        <v xml:space="preserve"> </v>
      </c>
      <c r="M82" s="289"/>
      <c r="N82" s="292" t="str">
        <f>Badges!C545</f>
        <v>Do you own research</v>
      </c>
      <c r="O82" s="290" t="str">
        <f>IF(Badges!F545="A","A"," ")</f>
        <v xml:space="preserve"> </v>
      </c>
      <c r="Q82" s="479" t="str">
        <f>Summary!A71</f>
        <v>Rededication (1st year)</v>
      </c>
      <c r="R82" s="479"/>
      <c r="S82" s="291" t="str">
        <f>IF('Age-Level'!F20="A","A","")</f>
        <v/>
      </c>
    </row>
    <row r="83" spans="1:22">
      <c r="A83" s="491" t="str">
        <f>Summary!A33</f>
        <v>Cookie Business</v>
      </c>
      <c r="B83" s="492"/>
      <c r="C83" s="493"/>
      <c r="D83" s="133"/>
      <c r="E83" s="289"/>
      <c r="F83" s="292" t="str">
        <f>Badges!C397</f>
        <v>Make up a championship</v>
      </c>
      <c r="G83" s="290" t="str">
        <f>IF(Badges!F397="A","A"," ")</f>
        <v xml:space="preserve"> </v>
      </c>
      <c r="I83" s="289"/>
      <c r="J83" s="292" t="str">
        <f>Badges!C472</f>
        <v>Learn a new singing game</v>
      </c>
      <c r="K83" s="290" t="str">
        <f>IF(Badges!F472="A","A"," ")</f>
        <v xml:space="preserve"> </v>
      </c>
      <c r="M83" s="289"/>
      <c r="N83" s="292" t="str">
        <f>Badges!C546</f>
        <v>Take a field trip</v>
      </c>
      <c r="O83" s="290" t="str">
        <f>IF(Badges!F546="A","A"," ")</f>
        <v xml:space="preserve"> </v>
      </c>
      <c r="Q83" s="479" t="str">
        <f>Summary!A72</f>
        <v>Rededication (2nd year)</v>
      </c>
      <c r="R83" s="479"/>
      <c r="S83" s="291" t="str">
        <f>IF('Age-Level'!F21="A","A","")</f>
        <v/>
      </c>
    </row>
    <row r="84" spans="1:22">
      <c r="A84" s="475" t="str">
        <f>Summary!A34</f>
        <v>Meet My Customers</v>
      </c>
      <c r="B84" s="476"/>
      <c r="C84" s="291" t="str">
        <f>IF(Badges!F575="C","C",IF(Badges!F575="P","P",""))</f>
        <v/>
      </c>
      <c r="E84" s="466" t="str">
        <f>Badges!B400</f>
        <v>Celebrating Community</v>
      </c>
      <c r="F84" s="466"/>
      <c r="G84" s="466"/>
      <c r="I84" s="289"/>
      <c r="J84" s="292" t="str">
        <f>Badges!C473</f>
        <v>Make up your own song based on</v>
      </c>
      <c r="K84" s="290" t="str">
        <f>IF(Badges!F473="A","A"," ")</f>
        <v xml:space="preserve"> </v>
      </c>
      <c r="M84" s="289"/>
      <c r="N84" s="292" t="str">
        <f>Badges!C547</f>
        <v>Invite a guest speaker</v>
      </c>
      <c r="O84" s="290" t="str">
        <f>IF(Badges!F547="A","A"," ")</f>
        <v xml:space="preserve"> </v>
      </c>
      <c r="Q84" s="479" t="str">
        <f>Summary!A73</f>
        <v>Rededication (3rd year)</v>
      </c>
      <c r="R84" s="479"/>
      <c r="S84" s="291" t="str">
        <f>IF('Age-Level'!F22="A","A","")</f>
        <v/>
      </c>
    </row>
    <row r="85" spans="1:22">
      <c r="A85" s="475" t="str">
        <f>Summary!A35</f>
        <v>Give Back</v>
      </c>
      <c r="B85" s="476"/>
      <c r="C85" s="291" t="str">
        <f>IF(Badges!F588="C","C",IF(Badges!F588="P","P",""))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IF('Age-Level'!F29="C","C","")</f>
        <v/>
      </c>
    </row>
    <row r="86" spans="1:22">
      <c r="A86" s="351"/>
      <c r="B86" s="351"/>
      <c r="C86" s="365"/>
      <c r="E86" s="289"/>
      <c r="F86" s="292" t="str">
        <f>Badges!C402</f>
        <v>Go on a flag hunt</v>
      </c>
      <c r="G86" s="290" t="str">
        <f>IF(Badges!F402="A","A"," ")</f>
        <v xml:space="preserve"> </v>
      </c>
      <c r="I86" s="289"/>
      <c r="J86" s="292" t="str">
        <f>Badges!C475</f>
        <v>Throw a birthday bash</v>
      </c>
      <c r="K86" s="290" t="str">
        <f>IF(Badges!F475="A","A"," ")</f>
        <v xml:space="preserve"> </v>
      </c>
      <c r="M86" s="289"/>
      <c r="N86" s="292" t="str">
        <f>Badges!C549</f>
        <v>Do you own research</v>
      </c>
      <c r="O86" s="290" t="str">
        <f>IF(Badges!F549="A","A"," ")</f>
        <v xml:space="preserve"> </v>
      </c>
      <c r="Q86" s="301">
        <v>1</v>
      </c>
      <c r="R86" s="354" t="str">
        <f>'Age-Level'!C24</f>
        <v>Choose one line from the Law</v>
      </c>
      <c r="S86" s="291" t="str">
        <f>IF('Age-Level'!F24="A","A","")</f>
        <v/>
      </c>
    </row>
    <row r="87" spans="1:22">
      <c r="A87" s="464" t="s">
        <v>83</v>
      </c>
      <c r="B87" s="465"/>
      <c r="C87" s="465"/>
      <c r="E87" s="289"/>
      <c r="F87" s="292" t="str">
        <f>Badges!C403</f>
        <v>Draw your state's symbols</v>
      </c>
      <c r="G87" s="290" t="str">
        <f>IF(Badges!F403="A","A"," ")</f>
        <v xml:space="preserve"> </v>
      </c>
      <c r="I87" s="289"/>
      <c r="J87" s="292" t="str">
        <f>Badges!C476</f>
        <v>Make a birthday card for a Daisy</v>
      </c>
      <c r="K87" s="290" t="str">
        <f>IF(Badges!F476="A","A"," ")</f>
        <v xml:space="preserve"> </v>
      </c>
      <c r="M87" s="289"/>
      <c r="N87" s="292" t="str">
        <f>Badges!C550</f>
        <v>Get secondhand knowledge</v>
      </c>
      <c r="O87" s="290" t="str">
        <f>IF(Badges!F550="A","A"," ")</f>
        <v xml:space="preserve"> </v>
      </c>
      <c r="Q87" s="302">
        <v>2</v>
      </c>
      <c r="R87" s="354" t="str">
        <f>'Age-Level'!C25</f>
        <v>Find a woman in your community</v>
      </c>
      <c r="S87" s="291" t="str">
        <f>IF('Age-Level'!F25="A","A","")</f>
        <v/>
      </c>
    </row>
    <row r="88" spans="1:22">
      <c r="B88" s="497" t="str">
        <f>'Journey Awards'!A6</f>
        <v>Brownie Quest</v>
      </c>
      <c r="C88" s="498"/>
      <c r="E88" s="289"/>
      <c r="F88" s="292" t="str">
        <f>Badges!C404</f>
        <v>Find your own town's symbols</v>
      </c>
      <c r="G88" s="290" t="str">
        <f>IF(Badges!F404="A","A"," ")</f>
        <v xml:space="preserve"> </v>
      </c>
      <c r="I88" s="289"/>
      <c r="J88" s="292" t="str">
        <f>Badges!C477</f>
        <v>Make up a birthday message</v>
      </c>
      <c r="K88" s="290" t="str">
        <f>IF(Badges!F477="A","A"," ")</f>
        <v xml:space="preserve"> </v>
      </c>
      <c r="M88" s="289"/>
      <c r="N88" s="292" t="str">
        <f>Badges!C551</f>
        <v>Invite a guest speaker</v>
      </c>
      <c r="O88" s="290" t="str">
        <f>IF(Badges!F551="A","A"," ")</f>
        <v xml:space="preserve"> </v>
      </c>
      <c r="Q88" s="302">
        <v>3</v>
      </c>
      <c r="R88" s="354" t="str">
        <f>'Age-Level'!C26</f>
        <v>Gather three inspirational quotes</v>
      </c>
      <c r="S88" s="291" t="str">
        <f>IF('Age-Level'!F26="A","A","")</f>
        <v/>
      </c>
    </row>
    <row r="89" spans="1:22">
      <c r="B89" s="298" t="str">
        <f>'Journey Awards'!B7</f>
        <v>The Discover Key</v>
      </c>
      <c r="C89" s="297" t="str">
        <f>'Journey Awards'!F11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IF('Age-Level'!F27="A","A","")</f>
        <v/>
      </c>
    </row>
    <row r="90" spans="1:22">
      <c r="B90" s="298" t="str">
        <f>'Journey Awards'!B12</f>
        <v>The Connect Key</v>
      </c>
      <c r="C90" s="297" t="str">
        <f>'Journey Awards'!F16</f>
        <v/>
      </c>
      <c r="E90" s="289"/>
      <c r="F90" s="292" t="str">
        <f>Badges!C406</f>
        <v>Choose natinoal songs</v>
      </c>
      <c r="G90" s="290" t="str">
        <f>IF(Badges!F406="A","A"," ")</f>
        <v xml:space="preserve"> </v>
      </c>
      <c r="I90" s="289"/>
      <c r="J90" s="292" t="str">
        <f>Badges!C479</f>
        <v>Make up a game about your</v>
      </c>
      <c r="K90" s="290" t="str">
        <f>IF(Badges!F479="A","A"," ")</f>
        <v xml:space="preserve"> </v>
      </c>
      <c r="M90" s="289"/>
      <c r="N90" s="292" t="str">
        <f>Badges!C553</f>
        <v>Take a field trip</v>
      </c>
      <c r="O90" s="290" t="str">
        <f>IF(Badges!F553="A","A"," ")</f>
        <v xml:space="preserve"> </v>
      </c>
      <c r="Q90" s="355">
        <v>5</v>
      </c>
      <c r="R90" s="354" t="str">
        <f>'Age-Level'!C28</f>
        <v>Keep the connection strong.</v>
      </c>
      <c r="S90" s="291" t="str">
        <f>IF('Age-Level'!F28="A","A","")</f>
        <v/>
      </c>
    </row>
    <row r="91" spans="1:22">
      <c r="B91" s="298" t="str">
        <f>'Journey Awards'!B17</f>
        <v>The Take Action Key</v>
      </c>
      <c r="C91" s="297" t="str">
        <f>'Journey Awards'!F21</f>
        <v/>
      </c>
      <c r="E91" s="289"/>
      <c r="F91" s="292" t="str">
        <f>Badges!C407</f>
        <v>Pick three community songs</v>
      </c>
      <c r="G91" s="290" t="str">
        <f>IF(Badges!F407="A","A"," ")</f>
        <v xml:space="preserve"> </v>
      </c>
      <c r="I91" s="289"/>
      <c r="J91" s="292" t="str">
        <f>Badges!C480</f>
        <v>Create a story, play, or puppet</v>
      </c>
      <c r="K91" s="290" t="str">
        <f>IF(Badges!F480="A","A"," ")</f>
        <v xml:space="preserve"> </v>
      </c>
      <c r="M91" s="289"/>
      <c r="N91" s="292" t="str">
        <f>Badges!C554</f>
        <v>Invite a guest speaker</v>
      </c>
      <c r="O91" s="290" t="str">
        <f>IF(Badges!F554="A","A"," ")</f>
        <v xml:space="preserve"> </v>
      </c>
      <c r="Q91" s="489" t="str">
        <f>Summary!A75</f>
        <v>My Promise, My Faith (Year 2)</v>
      </c>
      <c r="R91" s="482"/>
      <c r="S91" s="336" t="str">
        <f>IF('Age-Level'!F35="C","C","")</f>
        <v/>
      </c>
    </row>
    <row r="92" spans="1:22">
      <c r="B92" s="298" t="str">
        <f>'Journey Awards'!B22</f>
        <v>The Brownie Quest Award</v>
      </c>
      <c r="C92" s="297" t="str">
        <f>'Journey Awards'!F24</f>
        <v/>
      </c>
      <c r="E92" s="289"/>
      <c r="F92" s="292" t="str">
        <f>Badges!C408</f>
        <v>Find three celebration songs</v>
      </c>
      <c r="G92" s="290" t="str">
        <f>IF(Badges!F408="A","A"," ")</f>
        <v xml:space="preserve"> </v>
      </c>
      <c r="I92" s="289"/>
      <c r="J92" s="292" t="str">
        <f>Badges!C481</f>
        <v>Make a team mural, collage, flag</v>
      </c>
      <c r="K92" s="290" t="str">
        <f>IF(Badges!F481="A","A"," ")</f>
        <v xml:space="preserve"> </v>
      </c>
      <c r="M92" s="289"/>
      <c r="N92" s="292" t="str">
        <f>Badges!C555</f>
        <v>Find out about helping people</v>
      </c>
      <c r="O92" s="290" t="str">
        <f>IF(Badges!F555="A","A"," ")</f>
        <v xml:space="preserve"> </v>
      </c>
      <c r="Q92" s="301">
        <v>1</v>
      </c>
      <c r="R92" s="354" t="str">
        <f>'Age-Level'!C31</f>
        <v>Choose one line from the Law</v>
      </c>
      <c r="S92" s="291" t="str">
        <f>IF('Age-Level'!F31="A","A","")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IF('Age-Level'!F32="A","A","")</f>
        <v/>
      </c>
    </row>
    <row r="94" spans="1:22">
      <c r="A94" s="349"/>
      <c r="B94" s="298" t="str">
        <f>'Journey Awards'!B28</f>
        <v>LOVE Water</v>
      </c>
      <c r="C94" s="297" t="str">
        <f>'Journey Awards'!F31</f>
        <v/>
      </c>
      <c r="E94" s="289"/>
      <c r="F94" s="292" t="str">
        <f>Badges!C410</f>
        <v>Join a parade</v>
      </c>
      <c r="G94" s="290" t="str">
        <f>IF(Badges!F410="A","A"," ")</f>
        <v xml:space="preserve"> </v>
      </c>
      <c r="I94" s="289"/>
      <c r="J94" s="292" t="str">
        <f>Badges!C483</f>
        <v>A better room or home</v>
      </c>
      <c r="K94" s="290" t="str">
        <f>IF(Badges!F483="A","A"," ")</f>
        <v xml:space="preserve"> </v>
      </c>
      <c r="M94" s="289"/>
      <c r="N94" s="292" t="str">
        <f>Badges!C557</f>
        <v>Donate money</v>
      </c>
      <c r="O94" s="290" t="str">
        <f>IF(Badges!F557="A","A"," ")</f>
        <v xml:space="preserve"> </v>
      </c>
      <c r="Q94" s="302">
        <v>3</v>
      </c>
      <c r="R94" s="354" t="str">
        <f>'Age-Level'!C33</f>
        <v>Gather three inspirational quotes</v>
      </c>
      <c r="S94" s="291" t="str">
        <f>IF('Age-Level'!F33="A","A","")</f>
        <v/>
      </c>
    </row>
    <row r="95" spans="1:22">
      <c r="A95" s="349"/>
      <c r="B95" s="298" t="str">
        <f>'Journey Awards'!B32</f>
        <v>SAVE Water</v>
      </c>
      <c r="C95" s="297" t="str">
        <f>'Journey Awards'!F34</f>
        <v/>
      </c>
      <c r="E95" s="289"/>
      <c r="F95" s="292" t="str">
        <f>Badges!C411</f>
        <v>Learn to march</v>
      </c>
      <c r="G95" s="290" t="str">
        <f>IF(Badges!F411="A","A"," ")</f>
        <v xml:space="preserve"> </v>
      </c>
      <c r="I95" s="289"/>
      <c r="J95" s="292" t="str">
        <f>Badges!C484</f>
        <v>A better meeting place</v>
      </c>
      <c r="K95" s="290" t="str">
        <f>IF(Badges!F484="A","A"," ")</f>
        <v xml:space="preserve"> </v>
      </c>
      <c r="M95" s="289"/>
      <c r="N95" s="292" t="str">
        <f>Badges!C558</f>
        <v>Organize a great food donation</v>
      </c>
      <c r="O95" s="290" t="str">
        <f>IF(Badges!F558="A","A"," ")</f>
        <v xml:space="preserve"> </v>
      </c>
      <c r="Q95" s="302">
        <v>4</v>
      </c>
      <c r="R95" s="354" t="str">
        <f>'Age-Level'!C34</f>
        <v>Make something to remind you</v>
      </c>
      <c r="S95" s="291" t="str">
        <f>IF('Age-Level'!F34="A","A","")</f>
        <v/>
      </c>
      <c r="U95" s="288"/>
      <c r="V95" s="288"/>
    </row>
    <row r="96" spans="1:22">
      <c r="A96" s="226"/>
      <c r="B96" s="298" t="str">
        <f>'Journey Awards'!B35</f>
        <v>SHARE Water</v>
      </c>
      <c r="C96" s="297" t="str">
        <f>'Journey Awards'!F37</f>
        <v/>
      </c>
      <c r="E96" s="289"/>
      <c r="F96" s="292" t="str">
        <f>Badges!C412</f>
        <v>See a band review or field show</v>
      </c>
      <c r="G96" s="290" t="str">
        <f>IF(Badges!F412="A","A"," ")</f>
        <v xml:space="preserve"> </v>
      </c>
      <c r="I96" s="289"/>
      <c r="J96" s="292" t="str">
        <f>Badges!C485</f>
        <v>A better classroom</v>
      </c>
      <c r="K96" s="290" t="str">
        <f>IF(Badges!F485="A","A"," ")</f>
        <v xml:space="preserve"> </v>
      </c>
      <c r="M96" s="289"/>
      <c r="N96" s="292" t="str">
        <f>Badges!C559</f>
        <v>Host a clothing-donation party</v>
      </c>
      <c r="O96" s="290" t="str">
        <f>IF(Badges!F559="A","A"," ")</f>
        <v xml:space="preserve"> </v>
      </c>
      <c r="Q96" s="355">
        <v>5</v>
      </c>
      <c r="R96" s="354" t="str">
        <f>'Age-Level'!C35</f>
        <v>Keep the connection strong.</v>
      </c>
      <c r="S96" s="291" t="str">
        <f>IF('Age-Level'!F35="A","A","")</f>
        <v/>
      </c>
      <c r="U96" s="288"/>
      <c r="V96" s="288"/>
    </row>
    <row r="97" spans="1:23">
      <c r="A97" s="226"/>
      <c r="B97" s="298" t="str">
        <f>'Journey Awards'!B38</f>
        <v>WOW!</v>
      </c>
      <c r="C97" s="297" t="str">
        <f>'Journey Awards'!F40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IF('Age-Level'!F38="A","A","")</f>
        <v/>
      </c>
      <c r="U97" s="288"/>
      <c r="V97" s="288"/>
    </row>
    <row r="98" spans="1:23" ht="14.25" customHeight="1">
      <c r="B98" s="352" t="str">
        <f>'Journey Awards'!A43</f>
        <v>A World of Girls</v>
      </c>
      <c r="C98" s="353"/>
      <c r="E98" s="289"/>
      <c r="F98" s="292" t="str">
        <f>Badges!C414</f>
        <v>Follow a landmark trail</v>
      </c>
      <c r="G98" s="290" t="str">
        <f>IF(Badges!F414="A","A"," ")</f>
        <v xml:space="preserve"> </v>
      </c>
      <c r="I98" s="289"/>
      <c r="J98" s="292" t="str">
        <f>Badges!C487</f>
        <v>Follow in a Girl Scout's footsteps</v>
      </c>
      <c r="K98" s="290" t="str">
        <f>IF(Badges!F487="A","A"," ")</f>
        <v xml:space="preserve"> </v>
      </c>
      <c r="M98" s="289">
        <v>1</v>
      </c>
      <c r="N98" s="292" t="str">
        <f>Badges!C564</f>
        <v>Find out where your customers are</v>
      </c>
      <c r="O98" s="304"/>
      <c r="Q98" s="479" t="str">
        <f>Summary!A77</f>
        <v>Journey Summit Pin</v>
      </c>
      <c r="R98" s="479"/>
      <c r="S98" s="291" t="str">
        <f>IF('Age-Level'!F40="C","C","")</f>
        <v/>
      </c>
      <c r="U98" s="288"/>
      <c r="V98" s="288"/>
    </row>
    <row r="99" spans="1:23">
      <c r="B99" s="298" t="str">
        <f>'Journey Awards'!B44</f>
        <v>Hear a Story</v>
      </c>
      <c r="C99" s="297" t="str">
        <f>'Journey Awards'!F46</f>
        <v/>
      </c>
      <c r="E99" s="289"/>
      <c r="F99" s="292" t="str">
        <f>Badges!C415</f>
        <v>Tour a landmark that honors the</v>
      </c>
      <c r="G99" s="290" t="str">
        <f>IF(Badges!F415="A","A"," ")</f>
        <v xml:space="preserve"> </v>
      </c>
      <c r="I99" s="289"/>
      <c r="J99" s="292" t="str">
        <f>Badges!C488</f>
        <v>Read the Brownie Story from an</v>
      </c>
      <c r="K99" s="290" t="str">
        <f>IF(Badges!F488="A","A"," ")</f>
        <v xml:space="preserve"> </v>
      </c>
      <c r="M99" s="289"/>
      <c r="N99" s="292" t="str">
        <f>Badges!C565</f>
        <v xml:space="preserve">Talk to your family or Brownie </v>
      </c>
      <c r="O99" s="290" t="str">
        <f>IF(Badges!F565="A","A"," ")</f>
        <v xml:space="preserve"> </v>
      </c>
      <c r="Q99" s="479" t="str">
        <f>Summary!A78</f>
        <v>Safety Award</v>
      </c>
      <c r="R99" s="480"/>
      <c r="S99" s="300"/>
      <c r="U99" s="366"/>
      <c r="V99" s="367"/>
      <c r="W99" s="350"/>
    </row>
    <row r="100" spans="1:23">
      <c r="B100" s="298" t="str">
        <f>'Journey Awards'!B47</f>
        <v>Change a Story</v>
      </c>
      <c r="C100" s="297" t="str">
        <f>'Journey Awards'!F49</f>
        <v/>
      </c>
      <c r="E100" s="289"/>
      <c r="F100" s="292" t="str">
        <f>Badges!C416</f>
        <v>Make a landmark map</v>
      </c>
      <c r="G100" s="290" t="str">
        <f>IF(Badges!F416="A","A"," ")</f>
        <v xml:space="preserve"> </v>
      </c>
      <c r="I100" s="289"/>
      <c r="J100" s="292" t="str">
        <f>Badges!C489</f>
        <v>Make up a story about Campbell</v>
      </c>
      <c r="K100" s="290" t="str">
        <f>IF(Badges!F489="A","A"," ")</f>
        <v xml:space="preserve"> </v>
      </c>
      <c r="M100" s="289">
        <v>2</v>
      </c>
      <c r="N100" s="292" t="str">
        <f>Badges!C566</f>
        <v>Talk to some customers</v>
      </c>
      <c r="O100" s="304"/>
      <c r="Q100" s="301">
        <v>1</v>
      </c>
      <c r="R100" s="354" t="str">
        <f>'Age-Level'!C42</f>
        <v xml:space="preserve">Talk to a teacher, parent, or </v>
      </c>
      <c r="S100" s="291" t="str">
        <f>IF('Age-Level'!F42="A","A","")</f>
        <v/>
      </c>
      <c r="U100" s="288"/>
      <c r="V100" s="288"/>
    </row>
    <row r="101" spans="1:23">
      <c r="B101" s="298" t="str">
        <f>'Journey Awards'!B50</f>
        <v>Tell a Story</v>
      </c>
      <c r="C101" s="297" t="str">
        <f>'Journey Awards'!F52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IF(Badges!F567="A","A"," ")</f>
        <v xml:space="preserve"> </v>
      </c>
      <c r="Q101" s="302">
        <v>2</v>
      </c>
      <c r="R101" s="354" t="str">
        <f>'Age-Level'!C43</f>
        <v>Get a map of your neighborhood</v>
      </c>
      <c r="S101" s="291" t="str">
        <f>IF('Age-Level'!F43="A","A","")</f>
        <v/>
      </c>
      <c r="U101" s="288"/>
      <c r="V101" s="288"/>
    </row>
    <row r="102" spans="1:23">
      <c r="B102" s="298" t="str">
        <f>'Journey Awards'!B53</f>
        <v>Better World for Girls!</v>
      </c>
      <c r="C102" s="297" t="str">
        <f>'Journey Awards'!F55</f>
        <v/>
      </c>
      <c r="E102" s="289"/>
      <c r="F102" s="292" t="str">
        <f>Badges!C418</f>
        <v>Join a flag ceremony</v>
      </c>
      <c r="G102" s="290" t="str">
        <f>IF(Badges!F418="A","A","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IF('Age-Level'!F44="A","A","")</f>
        <v/>
      </c>
      <c r="U102" s="288"/>
      <c r="V102" s="288"/>
    </row>
    <row r="103" spans="1:23">
      <c r="B103" s="348"/>
      <c r="C103" s="348"/>
      <c r="E103" s="289"/>
      <c r="F103" s="292" t="str">
        <f>Badges!C419</f>
        <v>Join a town ceremony</v>
      </c>
      <c r="G103" s="290" t="str">
        <f>IF(Badges!F419="A","A"," ")</f>
        <v xml:space="preserve"> </v>
      </c>
      <c r="I103" s="289"/>
      <c r="J103" s="292" t="str">
        <f>Badges!C494</f>
        <v>Talk to a bug specialist in your</v>
      </c>
      <c r="K103" s="290" t="str">
        <f>IF(Badges!F494="A","A"," ")</f>
        <v xml:space="preserve"> </v>
      </c>
      <c r="M103" s="289"/>
      <c r="N103" s="292" t="str">
        <f>Badges!C569</f>
        <v>In your group or with your family</v>
      </c>
      <c r="O103" s="290" t="str">
        <f>IF(Badges!F569="A","A"," ")</f>
        <v xml:space="preserve"> </v>
      </c>
      <c r="Q103" s="302">
        <v>4</v>
      </c>
      <c r="R103" s="354" t="str">
        <f>'Age-Level'!C45</f>
        <v>Choose an upcoming trip you</v>
      </c>
      <c r="S103" s="291" t="str">
        <f>IF('Age-Level'!F45="A","A","")</f>
        <v/>
      </c>
      <c r="U103" s="288"/>
      <c r="V103" s="288"/>
    </row>
    <row r="104" spans="1:23">
      <c r="A104" s="464" t="s">
        <v>427</v>
      </c>
      <c r="B104" s="465"/>
      <c r="C104" s="465"/>
      <c r="E104" s="289"/>
      <c r="F104" s="292" t="str">
        <f>Badges!C420</f>
        <v>Make up your own</v>
      </c>
      <c r="G104" s="290" t="str">
        <f>IF(Badges!F420="A","A"," ")</f>
        <v xml:space="preserve"> </v>
      </c>
      <c r="I104" s="289"/>
      <c r="J104" s="292" t="str">
        <f>Badges!C495</f>
        <v>With an adult's help, find websites</v>
      </c>
      <c r="K104" s="290" t="str">
        <f>IF(Badges!F495="A","A"," ")</f>
        <v xml:space="preserve"> </v>
      </c>
      <c r="M104" s="289">
        <v>4</v>
      </c>
      <c r="N104" s="292" t="str">
        <f>Badges!C570</f>
        <v>Role-play good customer relations</v>
      </c>
      <c r="O104" s="304"/>
      <c r="Q104" s="355">
        <v>5</v>
      </c>
      <c r="R104" s="354" t="str">
        <f>'Age-Level'!C46</f>
        <v>Find out what natural disasters</v>
      </c>
      <c r="S104" s="291" t="str">
        <f>IF('Age-Level'!F46="A","A","")</f>
        <v/>
      </c>
      <c r="U104" s="288"/>
      <c r="V104" s="288"/>
    </row>
    <row r="105" spans="1:23">
      <c r="A105" s="293"/>
      <c r="B105" s="356" t="str">
        <f>Bridging!B6</f>
        <v>Pass It On!</v>
      </c>
      <c r="C105" s="342" t="str">
        <f>IF(Bridging!F10="C","C",IF(Bridging!F10="P","P",""))</f>
        <v/>
      </c>
      <c r="E105" s="466" t="str">
        <f>Badges!B423</f>
        <v>Snacks</v>
      </c>
      <c r="F105" s="467"/>
      <c r="G105" s="467"/>
      <c r="I105" s="289"/>
      <c r="J105" s="292" t="str">
        <f>Badges!C496</f>
        <v>Read a book or watch a video</v>
      </c>
      <c r="K105" s="290" t="str">
        <f>IF(Badges!F496="A","A"," ")</f>
        <v xml:space="preserve"> </v>
      </c>
      <c r="M105" s="289"/>
      <c r="N105" s="292" t="str">
        <f>Badges!C571</f>
        <v>With your friends or family</v>
      </c>
      <c r="O105" s="290" t="str">
        <f>IF(Badges!F571="A","A"," ")</f>
        <v xml:space="preserve"> </v>
      </c>
      <c r="Q105" s="479" t="str">
        <f>'Age-Level'!C49</f>
        <v>International Friendship</v>
      </c>
      <c r="R105" s="479"/>
      <c r="S105" s="291" t="str">
        <f>IF('Age-Level'!F49="A","A","")</f>
        <v/>
      </c>
      <c r="U105" s="288"/>
      <c r="V105" s="288"/>
    </row>
    <row r="106" spans="1:23">
      <c r="A106" s="293"/>
      <c r="B106" s="295" t="str">
        <f>Bridging!B11</f>
        <v>Look Ahead!</v>
      </c>
      <c r="C106" s="291" t="str">
        <f>IF(Bridging!F15="C","C",IF(Bridging!F15="P","P",""))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IF(Bridging!F17="C","C",IF(Bridging!F17="P","P",""))</f>
        <v/>
      </c>
      <c r="E107" s="289"/>
      <c r="F107" s="292" t="str">
        <f>Badges!C425</f>
        <v>Is the food good for me?</v>
      </c>
      <c r="G107" s="290" t="str">
        <f>IF(Badges!F425="A","A"," ")</f>
        <v xml:space="preserve"> </v>
      </c>
      <c r="I107" s="289"/>
      <c r="J107" s="292" t="str">
        <f>Badges!C498</f>
        <v>Make a paper-plate spider</v>
      </c>
      <c r="K107" s="290" t="str">
        <f>IF(Badges!F498="A","A"," ")</f>
        <v xml:space="preserve"> </v>
      </c>
      <c r="M107" s="289"/>
      <c r="N107" s="292" t="str">
        <f>Badges!C573</f>
        <v>Everybody who buys cookies is</v>
      </c>
      <c r="O107" s="290" t="str">
        <f>IF(Badges!F573="A","A"," ")</f>
        <v xml:space="preserve"> </v>
      </c>
      <c r="Q107" s="464" t="s">
        <v>429</v>
      </c>
      <c r="R107" s="468"/>
      <c r="S107" s="468"/>
      <c r="U107" s="288"/>
      <c r="V107" s="288"/>
    </row>
    <row r="108" spans="1:23">
      <c r="B108" s="296" t="s">
        <v>88</v>
      </c>
      <c r="C108" s="291" t="str">
        <f>IF(Bridging!F18="C","C",IF(Bridging!F18="P","P",""))</f>
        <v/>
      </c>
      <c r="E108" s="289"/>
      <c r="F108" s="292" t="str">
        <f>Badges!C426</f>
        <v>Is the food good for the earth?</v>
      </c>
      <c r="G108" s="290" t="str">
        <f>IF(Badges!F426="A","A"," ")</f>
        <v xml:space="preserve"> </v>
      </c>
      <c r="I108" s="289"/>
      <c r="J108" s="292" t="str">
        <f>Badges!C499</f>
        <v>Make an egg-carton caterpillar</v>
      </c>
      <c r="K108" s="290" t="str">
        <f>IF(Badges!F499="A","A"," ")</f>
        <v xml:space="preserve"> </v>
      </c>
      <c r="M108" s="466" t="str">
        <f>Badges!B576</f>
        <v>Give Back</v>
      </c>
      <c r="N108" s="467"/>
      <c r="O108" s="467"/>
      <c r="Q108" s="480" t="str">
        <f>'Fun Patches'!C24</f>
        <v>&lt;List Patch Here&gt;</v>
      </c>
      <c r="R108" s="481"/>
      <c r="S108" s="297" t="str">
        <f>IF('Fun Patches'!F24="A","A"," ")</f>
        <v xml:space="preserve"> </v>
      </c>
      <c r="U108" s="288"/>
      <c r="V108" s="288"/>
    </row>
    <row r="109" spans="1:23">
      <c r="B109" s="338"/>
      <c r="C109" s="350"/>
      <c r="E109" s="289"/>
      <c r="F109" s="292" t="str">
        <f>Badges!C427</f>
        <v>What's in that snack?</v>
      </c>
      <c r="G109" s="290" t="str">
        <f>IF(Badges!F427="A","A"," ")</f>
        <v xml:space="preserve"> </v>
      </c>
      <c r="I109" s="289"/>
      <c r="J109" s="292" t="str">
        <f>Badges!C500</f>
        <v>Make your own butterfly</v>
      </c>
      <c r="K109" s="290" t="str">
        <f>IF(Badges!F500="A","A"," ")</f>
        <v xml:space="preserve"> </v>
      </c>
      <c r="M109" s="289">
        <v>1</v>
      </c>
      <c r="N109" s="292" t="str">
        <f>Badges!C577</f>
        <v>Find out about businesses that</v>
      </c>
      <c r="O109" s="304"/>
      <c r="Q109" s="480" t="str">
        <f>'Fun Patches'!C25</f>
        <v>&lt;List Patch Here&gt;</v>
      </c>
      <c r="R109" s="481"/>
      <c r="S109" s="297" t="str">
        <f>IF('Fun Patches'!F25="A","A","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IF(Badges!F578="A","A"," ")</f>
        <v xml:space="preserve"> </v>
      </c>
      <c r="Q110" s="480" t="str">
        <f>'Fun Patches'!C26</f>
        <v>&lt;List Patch Here&gt;</v>
      </c>
      <c r="R110" s="481"/>
      <c r="S110" s="297" t="str">
        <f>IF('Fun Patches'!F26="A","A"," ")</f>
        <v xml:space="preserve"> </v>
      </c>
      <c r="U110" s="367"/>
      <c r="V110" s="367"/>
      <c r="W110" s="350"/>
    </row>
    <row r="111" spans="1:23">
      <c r="A111" s="289">
        <v>1</v>
      </c>
      <c r="B111" s="292" t="str">
        <f>Badges!C355</f>
        <v>Get Inspired</v>
      </c>
      <c r="C111" s="304"/>
      <c r="E111" s="289"/>
      <c r="F111" s="292" t="str">
        <f>Badges!C429</f>
        <v>Make your own restaurant snack</v>
      </c>
      <c r="G111" s="290" t="str">
        <f>IF(Badges!F429="A","A"," ")</f>
        <v xml:space="preserve"> </v>
      </c>
      <c r="I111" s="289"/>
      <c r="J111" s="292" t="str">
        <f>Badges!C502</f>
        <v>Watch three bugs</v>
      </c>
      <c r="K111" s="290" t="str">
        <f>IF(Badges!F502="A","A"," ")</f>
        <v xml:space="preserve"> </v>
      </c>
      <c r="M111" s="289">
        <v>2</v>
      </c>
      <c r="N111" s="292" t="str">
        <f>Badges!C579</f>
        <v>Set a giving goal</v>
      </c>
      <c r="O111" s="304"/>
      <c r="Q111" s="480" t="str">
        <f>'Fun Patches'!C27</f>
        <v>&lt;List Patch Here&gt;</v>
      </c>
      <c r="R111" s="481"/>
      <c r="S111" s="297" t="str">
        <f>IF('Fun Patches'!F27="A","A"," ")</f>
        <v xml:space="preserve"> </v>
      </c>
      <c r="U111" s="288"/>
      <c r="V111" s="288"/>
    </row>
    <row r="112" spans="1:23">
      <c r="A112" s="289"/>
      <c r="B112" s="292" t="str">
        <f>Badges!C356</f>
        <v>Talk to a painter</v>
      </c>
      <c r="C112" s="290" t="str">
        <f>IF(Badges!F356="A","A"," ")</f>
        <v xml:space="preserve"> </v>
      </c>
      <c r="E112" s="289"/>
      <c r="F112" s="292" t="str">
        <f>Badges!C430</f>
        <v>Make a savory snack from a</v>
      </c>
      <c r="G112" s="290" t="str">
        <f>IF(Badges!F430="A","A"," ")</f>
        <v xml:space="preserve"> </v>
      </c>
      <c r="I112" s="289"/>
      <c r="J112" s="292" t="str">
        <f>Badges!C503</f>
        <v>With an adult, find an ant trail</v>
      </c>
      <c r="K112" s="290" t="str">
        <f>IF(Badges!F503="A","A"," ")</f>
        <v xml:space="preserve"> </v>
      </c>
      <c r="M112" s="289"/>
      <c r="N112" s="292" t="str">
        <f>Badges!C580</f>
        <v xml:space="preserve">With your Brownie friends, talk </v>
      </c>
      <c r="O112" s="290" t="str">
        <f>IF(Badges!F580="A","A"," ")</f>
        <v xml:space="preserve"> </v>
      </c>
      <c r="Q112" s="480" t="str">
        <f>'Fun Patches'!C28</f>
        <v>&lt;List Patch Here&gt;</v>
      </c>
      <c r="R112" s="481"/>
      <c r="S112" s="297" t="str">
        <f>IF('Fun Patches'!F28="A","A"," ")</f>
        <v xml:space="preserve"> </v>
      </c>
      <c r="U112" s="288"/>
      <c r="V112" s="288"/>
    </row>
    <row r="113" spans="1:22">
      <c r="A113" s="289"/>
      <c r="B113" s="292" t="str">
        <f>Badges!C357</f>
        <v>Go to an art show or museum</v>
      </c>
      <c r="C113" s="290" t="str">
        <f>IF(Badges!F357="A","A"," ")</f>
        <v xml:space="preserve"> </v>
      </c>
      <c r="E113" s="289"/>
      <c r="F113" s="292" t="str">
        <f>Badges!C431</f>
        <v>Make a veggie face</v>
      </c>
      <c r="G113" s="290" t="str">
        <f>IF(Badges!F431="A","A"," ")</f>
        <v xml:space="preserve"> </v>
      </c>
      <c r="I113" s="289"/>
      <c r="J113" s="292" t="str">
        <f>Badges!C504</f>
        <v>Make a bug box</v>
      </c>
      <c r="K113" s="290" t="str">
        <f>IF(Badges!F504="A","A"," ")</f>
        <v xml:space="preserve"> </v>
      </c>
      <c r="M113" s="289">
        <v>3</v>
      </c>
      <c r="N113" s="292" t="str">
        <f>Badges!C581</f>
        <v>Involve your customers</v>
      </c>
      <c r="O113" s="304"/>
      <c r="Q113" s="480" t="str">
        <f>'Fun Patches'!C29</f>
        <v>&lt;List Patch Here&gt;</v>
      </c>
      <c r="R113" s="481"/>
      <c r="S113" s="297" t="str">
        <f>IF('Fun Patches'!F29="A","A"," ")</f>
        <v xml:space="preserve"> </v>
      </c>
      <c r="U113" s="288"/>
      <c r="V113" s="288"/>
    </row>
    <row r="114" spans="1:22">
      <c r="A114" s="289"/>
      <c r="B114" s="292" t="str">
        <f>Badges!C358</f>
        <v xml:space="preserve">Team up with an adult to find </v>
      </c>
      <c r="C114" s="290" t="str">
        <f>IF(Badges!F358="A","A","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IF(Badges!F582="A","A"," ")</f>
        <v xml:space="preserve"> </v>
      </c>
      <c r="Q114" s="480" t="str">
        <f>'Fun Patches'!C30</f>
        <v>&lt;List Patch Here&gt;</v>
      </c>
      <c r="R114" s="481"/>
      <c r="S114" s="297" t="str">
        <f>IF('Fun Patches'!F30="A","A"," ")</f>
        <v xml:space="preserve"> </v>
      </c>
      <c r="U114" s="288"/>
      <c r="V114" s="288"/>
    </row>
    <row r="115" spans="1:22">
      <c r="A115" s="289">
        <v>2</v>
      </c>
      <c r="B115" s="292" t="str">
        <f>Badges!C359</f>
        <v>Paint the real world</v>
      </c>
      <c r="C115" s="304"/>
      <c r="E115" s="289"/>
      <c r="F115" s="292" t="str">
        <f>Badges!C433</f>
        <v>Create a holiday dessert</v>
      </c>
      <c r="G115" s="290" t="str">
        <f>IF(Badges!F433="A","A"," ")</f>
        <v xml:space="preserve"> </v>
      </c>
      <c r="I115" s="289"/>
      <c r="J115" s="292" t="str">
        <f>Badges!C506</f>
        <v>Draw a cocoon</v>
      </c>
      <c r="K115" s="290" t="str">
        <f>IF(Badges!F506="A","A"," ")</f>
        <v xml:space="preserve"> </v>
      </c>
      <c r="M115" s="289">
        <v>4</v>
      </c>
      <c r="N115" s="292" t="str">
        <f>Badges!C583</f>
        <v>Practice giving back</v>
      </c>
      <c r="O115" s="304"/>
      <c r="Q115" s="480" t="str">
        <f>'Fun Patches'!C31</f>
        <v>&lt;List Patch Here&gt;</v>
      </c>
      <c r="R115" s="481"/>
      <c r="S115" s="297" t="str">
        <f>IF('Fun Patches'!F31="A","A"," ")</f>
        <v xml:space="preserve"> </v>
      </c>
      <c r="U115" s="288"/>
      <c r="V115" s="288"/>
    </row>
    <row r="116" spans="1:22">
      <c r="A116" s="289"/>
      <c r="B116" s="292" t="str">
        <f>Badges!C360</f>
        <v>Paint a portrait of a family</v>
      </c>
      <c r="C116" s="290" t="str">
        <f>IF(Badges!F360="A","A"," ")</f>
        <v xml:space="preserve"> </v>
      </c>
      <c r="E116" s="289"/>
      <c r="F116" s="292" t="str">
        <f>Badges!C434</f>
        <v>Make a snack "in disguise"</v>
      </c>
      <c r="G116" s="290" t="str">
        <f>IF(Badges!F434="A","A"," ")</f>
        <v xml:space="preserve"> </v>
      </c>
      <c r="I116" s="289"/>
      <c r="J116" s="292" t="str">
        <f>Badges!C507</f>
        <v>Make a model of a bug house</v>
      </c>
      <c r="K116" s="290" t="str">
        <f>IF(Badges!F507="A","A"," ")</f>
        <v xml:space="preserve"> </v>
      </c>
      <c r="M116" s="289"/>
      <c r="N116" s="292" t="str">
        <f>Badges!C584</f>
        <v>If you want to help others with your</v>
      </c>
      <c r="O116" s="290" t="str">
        <f>IF(Badges!F584="A","A"," ")</f>
        <v xml:space="preserve"> </v>
      </c>
      <c r="Q116" s="480" t="str">
        <f>'Fun Patches'!C32</f>
        <v>&lt;List Patch Here&gt;</v>
      </c>
      <c r="R116" s="481"/>
      <c r="S116" s="297" t="str">
        <f>IF('Fun Patches'!F32="A","A"," ")</f>
        <v xml:space="preserve"> </v>
      </c>
    </row>
    <row r="117" spans="1:22">
      <c r="A117" s="289"/>
      <c r="B117" s="292" t="str">
        <f>Badges!C361</f>
        <v>Paint an outdoor landscape</v>
      </c>
      <c r="C117" s="290" t="str">
        <f>IF(Badges!F361="A","A"," ")</f>
        <v xml:space="preserve"> </v>
      </c>
      <c r="E117" s="289"/>
      <c r="F117" s="292" t="str">
        <f>Badges!C435</f>
        <v>Make your own cookies</v>
      </c>
      <c r="G117" s="290" t="str">
        <f>IF(Badges!F435="A","A"," ")</f>
        <v xml:space="preserve"> </v>
      </c>
      <c r="I117" s="289"/>
      <c r="J117" s="292" t="str">
        <f>Badges!C508</f>
        <v>For one week, watch a spider</v>
      </c>
      <c r="K117" s="290" t="str">
        <f>IF(Badges!F508="A","A"," ")</f>
        <v xml:space="preserve"> </v>
      </c>
      <c r="M117" s="289">
        <v>5</v>
      </c>
      <c r="N117" s="292" t="str">
        <f>Badges!C585</f>
        <v>Tell your cookie customers how</v>
      </c>
      <c r="O117" s="304"/>
      <c r="Q117" s="480" t="str">
        <f>'Fun Patches'!C33</f>
        <v>&lt;List Patch Here&gt;</v>
      </c>
      <c r="R117" s="481"/>
      <c r="S117" s="297" t="str">
        <f>IF('Fun Patches'!F33="A","A"," ")</f>
        <v xml:space="preserve"> </v>
      </c>
    </row>
    <row r="118" spans="1:22">
      <c r="A118" s="289"/>
      <c r="B118" s="292" t="str">
        <f>Badges!C362</f>
        <v>Paint a still live.</v>
      </c>
      <c r="C118" s="290" t="str">
        <f>IF(Badges!F362="A","A","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IF(Badges!F586="A","A"," ")</f>
        <v xml:space="preserve"> </v>
      </c>
      <c r="Q118" s="480" t="str">
        <f>'Fun Patches'!C34</f>
        <v>&lt;List Patch Here&gt;</v>
      </c>
      <c r="R118" s="481"/>
      <c r="S118" s="297" t="str">
        <f>IF('Fun Patches'!F34="A","A"," ")</f>
        <v xml:space="preserve"> </v>
      </c>
    </row>
    <row r="119" spans="1:22">
      <c r="A119" s="289">
        <v>3</v>
      </c>
      <c r="B119" s="292" t="str">
        <f>Badges!C363</f>
        <v>Paint a mood</v>
      </c>
      <c r="C119" s="304"/>
      <c r="E119" s="289"/>
      <c r="F119" s="292" t="str">
        <f>Badges!C437</f>
        <v>Make no-bake energy bars</v>
      </c>
      <c r="G119" s="290" t="str">
        <f>IF(Badges!F437="A","A"," ")</f>
        <v xml:space="preserve"> </v>
      </c>
      <c r="I119" s="289"/>
      <c r="J119" s="292" t="str">
        <f>Badges!C510</f>
        <v>Visit a farm</v>
      </c>
      <c r="K119" s="290" t="str">
        <f>IF(Badges!F510="A","A"," ")</f>
        <v xml:space="preserve"> </v>
      </c>
      <c r="M119" s="349"/>
      <c r="N119" s="339"/>
      <c r="O119" s="350"/>
      <c r="Q119" s="480" t="str">
        <f>'Fun Patches'!C35</f>
        <v>&lt;List Patch Here&gt;</v>
      </c>
      <c r="R119" s="481"/>
      <c r="S119" s="297" t="str">
        <f>IF('Fun Patches'!F35="A","A"," ")</f>
        <v xml:space="preserve"> </v>
      </c>
    </row>
    <row r="120" spans="1:22">
      <c r="A120" s="289"/>
      <c r="B120" s="292" t="str">
        <f>Badges!C364</f>
        <v>Calm</v>
      </c>
      <c r="C120" s="290" t="str">
        <f>IF(Badges!F364="A","A"," ")</f>
        <v xml:space="preserve"> </v>
      </c>
      <c r="E120" s="289"/>
      <c r="F120" s="292" t="str">
        <f>Badges!C438</f>
        <v>Create a snack for a group</v>
      </c>
      <c r="G120" s="290" t="str">
        <f>IF(Badges!F438="A","A"," ")</f>
        <v xml:space="preserve"> </v>
      </c>
      <c r="I120" s="289"/>
      <c r="J120" s="292" t="str">
        <f>Badges!C511</f>
        <v>Take a bug walk or bug hike</v>
      </c>
      <c r="K120" s="290" t="str">
        <f>IF(Badges!F511="A","A"," ")</f>
        <v xml:space="preserve"> </v>
      </c>
      <c r="M120" s="464" t="s">
        <v>127</v>
      </c>
      <c r="N120" s="468"/>
      <c r="O120" s="468"/>
      <c r="Q120" s="480" t="str">
        <f>'Fun Patches'!C36</f>
        <v>&lt;List Patch Here&gt;</v>
      </c>
      <c r="R120" s="481"/>
      <c r="S120" s="297" t="str">
        <f>IF('Fun Patches'!F36="A","A"," ")</f>
        <v xml:space="preserve"> </v>
      </c>
    </row>
    <row r="121" spans="1:22">
      <c r="A121" s="289"/>
      <c r="B121" s="292" t="str">
        <f>Badges!C365</f>
        <v>Happy</v>
      </c>
      <c r="C121" s="290" t="str">
        <f>IF(Badges!F365="A","A"," ")</f>
        <v xml:space="preserve"> </v>
      </c>
      <c r="E121" s="289"/>
      <c r="F121" s="292" t="str">
        <f>Badges!C439</f>
        <v>Make a lunchtime snack</v>
      </c>
      <c r="G121" s="290" t="str">
        <f>IF(Badges!F439="A","A"," ")</f>
        <v xml:space="preserve"> </v>
      </c>
      <c r="I121" s="289"/>
      <c r="J121" s="292" t="str">
        <f>Badges!C512</f>
        <v>Visit a museum, zoo, or botanical</v>
      </c>
      <c r="K121" s="290" t="str">
        <f>IF(Badges!F512="A","A"," ")</f>
        <v xml:space="preserve"> </v>
      </c>
      <c r="M121" s="482" t="str">
        <f>'Fun Patches'!C5</f>
        <v>&lt;List Patch Here&gt;</v>
      </c>
      <c r="N121" s="483"/>
      <c r="O121" s="290" t="str">
        <f>IF('Fun Patches'!F5="A","A"," ")</f>
        <v xml:space="preserve"> </v>
      </c>
      <c r="Q121" s="480" t="str">
        <f>'Fun Patches'!C37</f>
        <v>&lt;List Patch Here&gt;</v>
      </c>
      <c r="R121" s="481"/>
      <c r="S121" s="297" t="str">
        <f>IF('Fun Patches'!F37="A","A"," ")</f>
        <v xml:space="preserve"> </v>
      </c>
    </row>
    <row r="122" spans="1:22">
      <c r="A122" s="289"/>
      <c r="B122" s="292" t="str">
        <f>Badges!C366</f>
        <v>Angry</v>
      </c>
      <c r="C122" s="290" t="str">
        <f>IF(Badges!F366="A","A","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Patches'!F6="A","A"," ")</f>
        <v xml:space="preserve"> </v>
      </c>
      <c r="Q122" s="480" t="str">
        <f>'Fun Patches'!C38</f>
        <v>&lt;List Patch Here&gt;</v>
      </c>
      <c r="R122" s="481"/>
      <c r="S122" s="297" t="str">
        <f>IF('Fun Patches'!F38="A","A"," ")</f>
        <v xml:space="preserve"> </v>
      </c>
    </row>
    <row r="123" spans="1:22">
      <c r="A123" s="289">
        <v>4</v>
      </c>
      <c r="B123" s="292" t="str">
        <f>Badges!C367</f>
        <v>Paint without brushes</v>
      </c>
      <c r="C123" s="304"/>
      <c r="E123" s="289"/>
      <c r="F123" s="292" t="str">
        <f>Badges!C441</f>
        <v>Make your own milk shake</v>
      </c>
      <c r="G123" s="290" t="str">
        <f>IF(Badges!F441="A","A"," ")</f>
        <v xml:space="preserve"> </v>
      </c>
      <c r="I123" s="289">
        <v>1</v>
      </c>
      <c r="J123" s="292" t="str">
        <f>Badges!C517</f>
        <v>Shop for elf items with your elf doll</v>
      </c>
      <c r="K123" s="304"/>
      <c r="M123" s="480" t="str">
        <f>'Fun Patches'!C7</f>
        <v>&lt;List Patch Here&gt;</v>
      </c>
      <c r="N123" s="481"/>
      <c r="O123" s="297" t="str">
        <f>IF('Fun Patches'!F7="A","A"," ")</f>
        <v xml:space="preserve"> </v>
      </c>
      <c r="Q123" s="480" t="str">
        <f>'Fun Patches'!C39</f>
        <v>&lt;List Patch Here&gt;</v>
      </c>
      <c r="R123" s="481"/>
      <c r="S123" s="297" t="str">
        <f>IF('Fun Patches'!F39="A","A"," ")</f>
        <v xml:space="preserve"> </v>
      </c>
    </row>
    <row r="124" spans="1:22">
      <c r="A124" s="289"/>
      <c r="B124" s="292" t="str">
        <f>Badges!C368</f>
        <v>Paint something from nature</v>
      </c>
      <c r="C124" s="290" t="str">
        <f>IF(Badges!F368="A","A"," ")</f>
        <v xml:space="preserve"> </v>
      </c>
      <c r="E124" s="289"/>
      <c r="F124" s="292" t="str">
        <f>Badges!C442</f>
        <v>Make your own fruit smoothie</v>
      </c>
      <c r="G124" s="290" t="str">
        <f>IF(Badges!F442="A","A"," ")</f>
        <v xml:space="preserve"> </v>
      </c>
      <c r="I124" s="289"/>
      <c r="J124" s="292" t="str">
        <f>Badges!C518</f>
        <v>Go shopping…at home</v>
      </c>
      <c r="K124" s="290" t="str">
        <f>IF(Badges!F518="A","A"," ")</f>
        <v xml:space="preserve"> </v>
      </c>
      <c r="M124" s="480" t="str">
        <f>'Fun Patches'!C8</f>
        <v>&lt;List Patch Here&gt;</v>
      </c>
      <c r="N124" s="481"/>
      <c r="O124" s="297" t="str">
        <f>IF('Fun Patches'!F8="A","A"," ")</f>
        <v xml:space="preserve"> </v>
      </c>
      <c r="Q124" s="480" t="str">
        <f>'Fun Patches'!C40</f>
        <v>&lt;List Patch Here&gt;</v>
      </c>
      <c r="R124" s="481"/>
      <c r="S124" s="297" t="str">
        <f>IF('Fun Patches'!F40="A","A"," ")</f>
        <v xml:space="preserve"> </v>
      </c>
    </row>
    <row r="125" spans="1:22">
      <c r="A125" s="289"/>
      <c r="B125" s="292" t="str">
        <f>Badges!C369</f>
        <v>Paint with indoor objects</v>
      </c>
      <c r="C125" s="290" t="str">
        <f>IF(Badges!F369="A","A"," ")</f>
        <v xml:space="preserve"> </v>
      </c>
      <c r="E125" s="289"/>
      <c r="F125" s="292" t="str">
        <f>Badges!C443</f>
        <v>Make your own party punch</v>
      </c>
      <c r="G125" s="290" t="str">
        <f>IF(Badges!F443="A","A"," ")</f>
        <v xml:space="preserve"> </v>
      </c>
      <c r="I125" s="289"/>
      <c r="J125" s="292" t="str">
        <f>Badges!C519</f>
        <v>Go shopping with a Brownie friends</v>
      </c>
      <c r="K125" s="290" t="str">
        <f>IF(Badges!F519="A","A"," ")</f>
        <v xml:space="preserve"> </v>
      </c>
      <c r="M125" s="480" t="str">
        <f>'Fun Patches'!C9</f>
        <v>&lt;List Patch Here&gt;</v>
      </c>
      <c r="N125" s="481"/>
      <c r="O125" s="297" t="str">
        <f>IF('Fun Patches'!F9="A","A"," ")</f>
        <v xml:space="preserve"> </v>
      </c>
      <c r="Q125" s="480" t="str">
        <f>'Fun Patches'!C41</f>
        <v>&lt;List Patch Here&gt;</v>
      </c>
      <c r="R125" s="481"/>
      <c r="S125" s="297" t="str">
        <f>IF('Fun Patches'!F41="A","A"," ")</f>
        <v xml:space="preserve"> </v>
      </c>
    </row>
    <row r="126" spans="1:22">
      <c r="A126" s="289"/>
      <c r="B126" s="292" t="str">
        <f>Badges!C370</f>
        <v>Paint with a stamp</v>
      </c>
      <c r="C126" s="290" t="str">
        <f>IF(Badges!F370="A","A"," ")</f>
        <v xml:space="preserve"> </v>
      </c>
      <c r="E126" s="466" t="str">
        <f>Badges!B446</f>
        <v>Brownie First Aid</v>
      </c>
      <c r="F126" s="467"/>
      <c r="G126" s="467"/>
      <c r="I126" s="289"/>
      <c r="J126" s="292" t="str">
        <f>Badges!C520</f>
        <v>Go shopping with your Brownie</v>
      </c>
      <c r="K126" s="290" t="str">
        <f>IF(Badges!F520="A","A"," ")</f>
        <v xml:space="preserve"> </v>
      </c>
      <c r="M126" s="480" t="str">
        <f>'Fun Patches'!C10</f>
        <v>&lt;List Patch Here&gt;</v>
      </c>
      <c r="N126" s="481"/>
      <c r="O126" s="297" t="str">
        <f>IF('Fun Patches'!F10="A","A"," ")</f>
        <v xml:space="preserve"> </v>
      </c>
      <c r="Q126" s="480" t="str">
        <f>'Fun Patches'!C42</f>
        <v>&lt;List Patch Here&gt;</v>
      </c>
      <c r="R126" s="481"/>
      <c r="S126" s="297" t="str">
        <f>IF('Fun Patches'!F42="A","A","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Patches'!F11="A","A"," ")</f>
        <v xml:space="preserve"> </v>
      </c>
      <c r="Q127" s="480" t="str">
        <f>'Fun Patches'!C43</f>
        <v>&lt;List Patch Here&gt;</v>
      </c>
      <c r="R127" s="481"/>
      <c r="S127" s="297" t="str">
        <f>IF('Fun Patches'!F43="A","A"," ")</f>
        <v xml:space="preserve"> </v>
      </c>
    </row>
    <row r="128" spans="1:22">
      <c r="A128" s="289"/>
      <c r="B128" s="292" t="str">
        <f>Badges!C372</f>
        <v>Paint a mural that tells a story</v>
      </c>
      <c r="C128" s="290" t="str">
        <f>IF(Badges!F372="A","A"," ")</f>
        <v xml:space="preserve"> </v>
      </c>
      <c r="E128" s="289"/>
      <c r="F128" s="292" t="str">
        <f>Badges!C448</f>
        <v>Role-play 911</v>
      </c>
      <c r="G128" s="290" t="str">
        <f>IF(Badges!F448="A","A"," ")</f>
        <v xml:space="preserve"> </v>
      </c>
      <c r="I128" s="289"/>
      <c r="J128" s="292" t="str">
        <f>Badges!C522</f>
        <v>Shop at a store</v>
      </c>
      <c r="K128" s="290" t="str">
        <f>IF(Badges!F522="A","A"," ")</f>
        <v xml:space="preserve"> </v>
      </c>
      <c r="M128" s="480" t="str">
        <f>'Fun Patches'!C12</f>
        <v>&lt;List Patch Here&gt;</v>
      </c>
      <c r="N128" s="481"/>
      <c r="O128" s="297" t="str">
        <f>IF('Fun Patches'!F12="A","A"," ")</f>
        <v xml:space="preserve"> </v>
      </c>
      <c r="Q128" s="480" t="str">
        <f>'Fun Patches'!C44</f>
        <v>&lt;List Patch Here&gt;</v>
      </c>
      <c r="R128" s="481"/>
      <c r="S128" s="297" t="str">
        <f>IF('Fun Patches'!F44="A","A"," ")</f>
        <v xml:space="preserve"> </v>
      </c>
    </row>
    <row r="129" spans="1:19">
      <c r="A129" s="289"/>
      <c r="B129" s="292" t="str">
        <f>Badges!C373</f>
        <v>Paint a mural about your Girl</v>
      </c>
      <c r="C129" s="290" t="str">
        <f>IF(Badges!F373="A","A"," ")</f>
        <v xml:space="preserve"> </v>
      </c>
      <c r="E129" s="289"/>
      <c r="F129" s="292" t="str">
        <f>Badges!C449</f>
        <v>Practice 911 with a friend or family</v>
      </c>
      <c r="G129" s="290" t="str">
        <f>IF(Badges!F449="A","A"," ")</f>
        <v xml:space="preserve"> </v>
      </c>
      <c r="I129" s="289"/>
      <c r="J129" s="292" t="str">
        <f>Badges!C523</f>
        <v>Shop on paper</v>
      </c>
      <c r="K129" s="290" t="str">
        <f>IF(Badges!F523="A","A"," ")</f>
        <v xml:space="preserve"> </v>
      </c>
      <c r="M129" s="480" t="str">
        <f>'Fun Patches'!C13</f>
        <v>&lt;List Patch Here&gt;</v>
      </c>
      <c r="N129" s="481"/>
      <c r="O129" s="297" t="str">
        <f>IF('Fun Patches'!F13="A","A"," ")</f>
        <v xml:space="preserve"> </v>
      </c>
      <c r="Q129" s="480" t="str">
        <f>'Fun Patches'!C45</f>
        <v>&lt;List Patch Here&gt;</v>
      </c>
      <c r="R129" s="481"/>
      <c r="S129" s="297" t="str">
        <f>IF('Fun Patches'!F45="A","A"," ")</f>
        <v xml:space="preserve"> </v>
      </c>
    </row>
    <row r="130" spans="1:19">
      <c r="A130" s="289"/>
      <c r="B130" s="292" t="str">
        <f>Badges!C374</f>
        <v>Paint a mural that tells the story</v>
      </c>
      <c r="C130" s="290" t="str">
        <f>IF(Badges!F374="A","A"," ")</f>
        <v xml:space="preserve"> </v>
      </c>
      <c r="E130" s="289"/>
      <c r="F130" s="292" t="str">
        <f>Badges!C450</f>
        <v>Get advice from an expert</v>
      </c>
      <c r="G130" s="290" t="str">
        <f>IF(Badges!F450="A","A"," ")</f>
        <v xml:space="preserve"> </v>
      </c>
      <c r="I130" s="289"/>
      <c r="J130" s="292" t="str">
        <f>Badges!C524</f>
        <v>Shop online</v>
      </c>
      <c r="K130" s="290" t="str">
        <f>IF(Badges!F524="A","A"," ")</f>
        <v xml:space="preserve"> </v>
      </c>
      <c r="M130" s="480" t="str">
        <f>'Fun Patches'!C14</f>
        <v>&lt;List Patch Here&gt;</v>
      </c>
      <c r="N130" s="481"/>
      <c r="O130" s="297" t="str">
        <f>IF('Fun Patches'!F14="A","A"," ")</f>
        <v xml:space="preserve"> </v>
      </c>
      <c r="Q130" s="480" t="str">
        <f>'Fun Patches'!C46</f>
        <v>&lt;List Patch Here&gt;</v>
      </c>
      <c r="R130" s="481"/>
      <c r="S130" s="297" t="str">
        <f>IF('Fun Patches'!F46="A","A","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Patches'!F15="A","A"," ")</f>
        <v xml:space="preserve"> </v>
      </c>
      <c r="Q131" s="482" t="str">
        <f>'Fun Patches'!C47</f>
        <v>&lt;List Patch Here&gt;</v>
      </c>
      <c r="R131" s="483"/>
      <c r="S131" s="290" t="str">
        <f>IF('Fun Patches'!F47="A","A"," ")</f>
        <v xml:space="preserve"> </v>
      </c>
    </row>
    <row r="132" spans="1:19">
      <c r="A132" s="289">
        <v>1</v>
      </c>
      <c r="B132" s="292" t="str">
        <f>Badges!C378</f>
        <v>Follow the rules</v>
      </c>
      <c r="C132" s="304"/>
      <c r="E132" s="289"/>
      <c r="F132" s="292" t="str">
        <f>Badges!C452</f>
        <v>Interview a medical professional</v>
      </c>
      <c r="G132" s="290" t="str">
        <f>IF(Badges!F452="A","A"," ")</f>
        <v xml:space="preserve"> </v>
      </c>
      <c r="I132" s="289"/>
      <c r="J132" s="292" t="str">
        <f>Badges!C526</f>
        <v>Browse through catalogs</v>
      </c>
      <c r="K132" s="290" t="str">
        <f>IF(Badges!F526="A","A"," ")</f>
        <v xml:space="preserve"> </v>
      </c>
      <c r="M132" s="480" t="str">
        <f>'Fun Patches'!C16</f>
        <v>&lt;List Patch Here&gt;</v>
      </c>
      <c r="N132" s="481"/>
      <c r="O132" s="297" t="str">
        <f>IF('Fun Patches'!F16="A","A"," ")</f>
        <v xml:space="preserve"> </v>
      </c>
      <c r="Q132" s="480" t="str">
        <f>'Fun Patches'!C48</f>
        <v>&lt;List Patch Here&gt;</v>
      </c>
      <c r="R132" s="481"/>
      <c r="S132" s="297" t="str">
        <f>IF('Fun Patches'!F48="A","A"," ")</f>
        <v xml:space="preserve"> </v>
      </c>
    </row>
    <row r="133" spans="1:19">
      <c r="A133" s="289"/>
      <c r="B133" s="292" t="str">
        <f>Badges!C379</f>
        <v>Teach the rules of an active</v>
      </c>
      <c r="C133" s="290" t="str">
        <f>IF(Badges!F379="A","A"," ")</f>
        <v xml:space="preserve"> </v>
      </c>
      <c r="E133" s="289"/>
      <c r="F133" s="292" t="str">
        <f>Badges!C453</f>
        <v>Talk to the police</v>
      </c>
      <c r="G133" s="290" t="str">
        <f>IF(Badges!F453="A","A"," ")</f>
        <v xml:space="preserve"> </v>
      </c>
      <c r="I133" s="289"/>
      <c r="J133" s="292" t="str">
        <f>Badges!C527</f>
        <v>Go to the mall</v>
      </c>
      <c r="K133" s="290" t="str">
        <f>IF(Badges!F527="A","A"," ")</f>
        <v xml:space="preserve"> </v>
      </c>
      <c r="M133" s="482" t="str">
        <f>'Fun Patches'!C17</f>
        <v>&lt;List Patch Here&gt;</v>
      </c>
      <c r="N133" s="483"/>
      <c r="O133" s="290" t="str">
        <f>IF('Fun Patches'!F17="A","A"," ")</f>
        <v xml:space="preserve"> </v>
      </c>
      <c r="Q133" s="480" t="str">
        <f>'Fun Patches'!C49</f>
        <v>&lt;List Patch Here&gt;</v>
      </c>
      <c r="R133" s="481"/>
      <c r="S133" s="297" t="str">
        <f>IF('Fun Patches'!F49="A","A"," ")</f>
        <v xml:space="preserve"> </v>
      </c>
    </row>
    <row r="134" spans="1:19">
      <c r="A134" s="289"/>
      <c r="B134" s="292" t="str">
        <f>Badges!C380</f>
        <v>Make up two new rules for hide</v>
      </c>
      <c r="C134" s="290" t="str">
        <f>IF(Badges!F380="A","A"," ")</f>
        <v xml:space="preserve"> </v>
      </c>
      <c r="E134" s="289"/>
      <c r="F134" s="292" t="str">
        <f>Badges!C454</f>
        <v>Visit a fire station</v>
      </c>
      <c r="G134" s="290" t="str">
        <f>IF(Badges!F454="A","A"," ")</f>
        <v xml:space="preserve"> </v>
      </c>
      <c r="I134" s="289"/>
      <c r="J134" s="292" t="str">
        <f>Badges!C528</f>
        <v>Shop secondhand</v>
      </c>
      <c r="K134" s="290" t="str">
        <f>IF(Badges!F528="A","A"," ")</f>
        <v xml:space="preserve"> </v>
      </c>
      <c r="M134" s="480" t="str">
        <f>'Fun Patches'!C18</f>
        <v>&lt;List Patch Here&gt;</v>
      </c>
      <c r="N134" s="481"/>
      <c r="O134" s="297" t="str">
        <f>IF('Fun Patches'!F18="A","A"," ")</f>
        <v xml:space="preserve"> </v>
      </c>
      <c r="Q134" s="480" t="str">
        <f>'Fun Patches'!C50</f>
        <v>&lt;List Patch Here&gt;</v>
      </c>
      <c r="R134" s="481"/>
      <c r="S134" s="297" t="str">
        <f>IF('Fun Patches'!F50="A","A"," ")</f>
        <v xml:space="preserve"> </v>
      </c>
    </row>
    <row r="135" spans="1:19">
      <c r="A135" s="289"/>
      <c r="B135" s="292" t="str">
        <f>Badges!C381</f>
        <v>Learn two rules for a sport or</v>
      </c>
      <c r="C135" s="290" t="str">
        <f>IF(Badges!F381="A","A","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Patches'!F19="A","A"," ")</f>
        <v xml:space="preserve"> </v>
      </c>
      <c r="Q135" s="480" t="str">
        <f>'Fun Patches'!C51</f>
        <v>&lt;List Patch Here&gt;</v>
      </c>
      <c r="R135" s="481"/>
      <c r="S135" s="297" t="str">
        <f>IF('Fun Patches'!F51="A","A"," ")</f>
        <v xml:space="preserve"> </v>
      </c>
    </row>
    <row r="136" spans="1:19">
      <c r="A136" s="289">
        <v>2</v>
      </c>
      <c r="B136" s="292" t="str">
        <f>Badges!C382</f>
        <v>Include everyone</v>
      </c>
      <c r="C136" s="304"/>
      <c r="E136" s="289"/>
      <c r="F136" s="292" t="str">
        <f>Badges!C456</f>
        <v>Make a first aid kit for your home</v>
      </c>
      <c r="G136" s="290" t="str">
        <f>IF(Badges!F456="A","A"," ")</f>
        <v xml:space="preserve"> </v>
      </c>
      <c r="I136" s="289"/>
      <c r="J136" s="292" t="str">
        <f>Badges!C530</f>
        <v>You have $15 total</v>
      </c>
      <c r="K136" s="290" t="str">
        <f>IF(Badges!F530="A","A"," ")</f>
        <v xml:space="preserve"> </v>
      </c>
      <c r="M136" s="480" t="str">
        <f>'Fun Patches'!C20</f>
        <v>&lt;List Patch Here&gt;</v>
      </c>
      <c r="N136" s="481"/>
      <c r="O136" s="297" t="str">
        <f>IF('Fun Patches'!F20="A","A"," ")</f>
        <v xml:space="preserve"> </v>
      </c>
      <c r="Q136" s="480" t="str">
        <f>'Fun Patches'!C52</f>
        <v>&lt;List Patch Here&gt;</v>
      </c>
      <c r="R136" s="481"/>
      <c r="S136" s="297" t="str">
        <f>IF('Fun Patches'!F52="A","A"," ")</f>
        <v xml:space="preserve"> </v>
      </c>
    </row>
    <row r="137" spans="1:19">
      <c r="A137" s="289"/>
      <c r="B137" s="292" t="str">
        <f>Badges!C383</f>
        <v>Ask a woman about Title IX</v>
      </c>
      <c r="C137" s="290" t="str">
        <f>IF(Badges!F383="A","A"," ")</f>
        <v xml:space="preserve"> </v>
      </c>
      <c r="E137" s="289"/>
      <c r="F137" s="292" t="str">
        <f>Badges!C457</f>
        <v>Make a kit for your Girl Scout</v>
      </c>
      <c r="G137" s="290" t="str">
        <f>IF(Badges!F457="A","A"," ")</f>
        <v xml:space="preserve"> </v>
      </c>
      <c r="I137" s="289"/>
      <c r="J137" s="292" t="str">
        <f>Badges!C531</f>
        <v>You have $30 total</v>
      </c>
      <c r="K137" s="290" t="str">
        <f>IF(Badges!F531="A","A"," ")</f>
        <v xml:space="preserve"> </v>
      </c>
      <c r="M137" s="480" t="str">
        <f>'Fun Patches'!C21</f>
        <v>&lt;List Patch Here&gt;</v>
      </c>
      <c r="N137" s="481"/>
      <c r="O137" s="297" t="str">
        <f>IF('Fun Patches'!F21="A","A"," ")</f>
        <v xml:space="preserve"> </v>
      </c>
      <c r="Q137" s="480" t="str">
        <f>'Fun Patches'!C53</f>
        <v>&lt;List Patch Here&gt;</v>
      </c>
      <c r="R137" s="481"/>
      <c r="S137" s="297" t="str">
        <f>IF('Fun Patches'!F53="A","A"," ")</f>
        <v xml:space="preserve"> </v>
      </c>
    </row>
    <row r="138" spans="1:19">
      <c r="A138" s="289"/>
      <c r="B138" s="292" t="str">
        <f>Badges!C384</f>
        <v>Find a sport that women play</v>
      </c>
      <c r="C138" s="290" t="str">
        <f>IF(Badges!F384="A","A"," ")</f>
        <v xml:space="preserve"> </v>
      </c>
      <c r="E138" s="289"/>
      <c r="F138" s="292" t="str">
        <f>Badges!C458</f>
        <v>Make a first aid kit and donate it</v>
      </c>
      <c r="G138" s="290" t="str">
        <f>IF(Badges!F458="A","A"," ")</f>
        <v xml:space="preserve"> </v>
      </c>
      <c r="I138" s="289"/>
      <c r="J138" s="292" t="str">
        <f>Badges!C532</f>
        <v>Pool your money</v>
      </c>
      <c r="K138" s="290" t="str">
        <f>IF(Badges!F532="A","A"," ")</f>
        <v xml:space="preserve"> </v>
      </c>
      <c r="M138" s="480" t="str">
        <f>'Fun Patches'!C22</f>
        <v>&lt;List Patch Here&gt;</v>
      </c>
      <c r="N138" s="481"/>
      <c r="O138" s="297" t="str">
        <f>IF('Fun Patches'!F22="A","A"," ")</f>
        <v xml:space="preserve"> </v>
      </c>
      <c r="Q138" s="480" t="str">
        <f>'Fun Patches'!C54</f>
        <v>&lt;List Patch Here&gt;</v>
      </c>
      <c r="R138" s="481"/>
      <c r="S138" s="297" t="str">
        <f>IF('Fun Patches'!F54="A","A"," ")</f>
        <v xml:space="preserve"> </v>
      </c>
    </row>
    <row r="139" spans="1:19">
      <c r="A139" s="289"/>
      <c r="B139" s="292" t="str">
        <f>Badges!C385</f>
        <v>Learn about disabilities and</v>
      </c>
      <c r="C139" s="290" t="str">
        <f>IF(Badges!F385="A","A"," ")</f>
        <v xml:space="preserve"> </v>
      </c>
      <c r="M139" s="480" t="str">
        <f>'Fun Patches'!C23</f>
        <v>&lt;List Patch Here&gt;</v>
      </c>
      <c r="N139" s="481"/>
      <c r="O139" s="297" t="str">
        <f>IF('Fun Patches'!F23="A","A"," ")</f>
        <v xml:space="preserve"> </v>
      </c>
    </row>
    <row r="140" spans="1:19" ht="23.25">
      <c r="A140" s="471" t="str">
        <f ca="1">MID(CELL("filename",A78),FIND(IF(ISERROR(FIND("]",CELL("filename",A78))),"$","]"),CELL("filename",A78))+1,256)</f>
        <v>Brownie 3</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Own'!F31="A","A"," ")</f>
        <v xml:space="preserve"> </v>
      </c>
      <c r="I142" s="289">
        <v>1</v>
      </c>
      <c r="J142" s="354" t="str">
        <f>'Council Own'!C55</f>
        <v>&lt;List Requirement Here&gt;</v>
      </c>
      <c r="K142" s="297" t="str">
        <f>IF('Council Own'!F55="A","A"," ")</f>
        <v xml:space="preserve"> </v>
      </c>
      <c r="M142" s="289">
        <v>1</v>
      </c>
      <c r="N142" s="354" t="str">
        <f>'Council Own'!C79</f>
        <v>&lt;List Requirement Here&gt;</v>
      </c>
      <c r="O142" s="297" t="str">
        <f>IF('Council Own'!F79="A","A"," ")</f>
        <v xml:space="preserve"> </v>
      </c>
      <c r="Q142" s="289">
        <v>1</v>
      </c>
      <c r="R142" s="354" t="str">
        <f>'Council Own'!C103</f>
        <v>&lt;List Requirement Here&gt;</v>
      </c>
      <c r="S142" s="297" t="str">
        <f>IF('Council Own'!F103="A","A"," ")</f>
        <v xml:space="preserve"> </v>
      </c>
    </row>
    <row r="143" spans="1:19">
      <c r="A143" s="499" t="str">
        <f>'Council Own'!B6</f>
        <v>&lt;&lt;List Badge Here&gt;&gt;</v>
      </c>
      <c r="B143" s="500"/>
      <c r="C143" s="291" t="str">
        <f>IF('Council Own'!F28="C","C",IF('Council Own'!F28="P","P",""))</f>
        <v/>
      </c>
      <c r="E143" s="289"/>
      <c r="F143" s="354" t="str">
        <f>'Council Own'!C32</f>
        <v>&lt;List Requirement Here&gt;</v>
      </c>
      <c r="G143" s="297" t="str">
        <f>IF('Council Own'!F32="A","A"," ")</f>
        <v xml:space="preserve"> </v>
      </c>
      <c r="I143" s="289"/>
      <c r="J143" s="354" t="str">
        <f>'Council Own'!C56</f>
        <v>&lt;List Requirement Here&gt;</v>
      </c>
      <c r="K143" s="297" t="str">
        <f>IF('Council Own'!F56="A","A"," ")</f>
        <v xml:space="preserve"> </v>
      </c>
      <c r="M143" s="289"/>
      <c r="N143" s="354" t="str">
        <f>'Council Own'!C80</f>
        <v>&lt;List Requirement Here&gt;</v>
      </c>
      <c r="O143" s="297" t="str">
        <f>IF('Council Own'!F80="A","A"," ")</f>
        <v xml:space="preserve"> </v>
      </c>
      <c r="Q143" s="289"/>
      <c r="R143" s="354" t="str">
        <f>'Council Own'!C104</f>
        <v>&lt;List Requirement Here&gt;</v>
      </c>
      <c r="S143" s="297" t="str">
        <f>IF('Council Own'!F104="A","A"," ")</f>
        <v xml:space="preserve"> </v>
      </c>
    </row>
    <row r="144" spans="1:19">
      <c r="A144" s="499" t="str">
        <f>'Council Own'!B30</f>
        <v>&lt;&lt;List Badge Here&gt;&gt;</v>
      </c>
      <c r="B144" s="500"/>
      <c r="C144" s="291" t="str">
        <f>IF('Council Own'!F52="C","C",IF('Council Own'!F52="P","P",""))</f>
        <v/>
      </c>
      <c r="E144" s="289"/>
      <c r="F144" s="354" t="str">
        <f>'Council Own'!C33</f>
        <v>&lt;List Requirement Here&gt;</v>
      </c>
      <c r="G144" s="297" t="str">
        <f>IF('Council Own'!F33="A","A"," ")</f>
        <v xml:space="preserve"> </v>
      </c>
      <c r="I144" s="289"/>
      <c r="J144" s="354" t="str">
        <f>'Council Own'!C57</f>
        <v>&lt;List Requirement Here&gt;</v>
      </c>
      <c r="K144" s="297" t="str">
        <f>IF('Council Own'!F57="A","A"," ")</f>
        <v xml:space="preserve"> </v>
      </c>
      <c r="M144" s="289"/>
      <c r="N144" s="354" t="str">
        <f>'Council Own'!C81</f>
        <v>&lt;List Requirement Here&gt;</v>
      </c>
      <c r="O144" s="297" t="str">
        <f>IF('Council Own'!F81="A","A"," ")</f>
        <v xml:space="preserve"> </v>
      </c>
      <c r="Q144" s="289"/>
      <c r="R144" s="354" t="str">
        <f>'Council Own'!C105</f>
        <v>&lt;List Requirement Here&gt;</v>
      </c>
      <c r="S144" s="297" t="str">
        <f>IF('Council Own'!F105="A","A"," ")</f>
        <v xml:space="preserve"> </v>
      </c>
    </row>
    <row r="145" spans="1:19" ht="12.75" customHeight="1">
      <c r="A145" s="499" t="str">
        <f>'Council Own'!B54</f>
        <v>&lt;&lt;List Badge Here&gt;&gt;</v>
      </c>
      <c r="B145" s="500"/>
      <c r="C145" s="291" t="str">
        <f>IF('Council Own'!F76="C","C",IF('Council Own'!F76="P","P",""))</f>
        <v/>
      </c>
      <c r="E145" s="289"/>
      <c r="F145" s="354" t="str">
        <f>'Council Own'!C34</f>
        <v>&lt;List Requirement Here&gt;</v>
      </c>
      <c r="G145" s="297" t="str">
        <f>IF('Council Own'!F34="A","A"," ")</f>
        <v xml:space="preserve"> </v>
      </c>
      <c r="I145" s="289"/>
      <c r="J145" s="354" t="str">
        <f>'Council Own'!C58</f>
        <v>&lt;List Requirement Here&gt;</v>
      </c>
      <c r="K145" s="297" t="str">
        <f>IF('Council Own'!F58="A","A"," ")</f>
        <v xml:space="preserve"> </v>
      </c>
      <c r="M145" s="289"/>
      <c r="N145" s="354" t="str">
        <f>'Council Own'!C82</f>
        <v>&lt;List Requirement Here&gt;</v>
      </c>
      <c r="O145" s="297" t="str">
        <f>IF('Council Own'!F82="A","A"," ")</f>
        <v xml:space="preserve"> </v>
      </c>
      <c r="Q145" s="289"/>
      <c r="R145" s="354" t="str">
        <f>'Council Own'!C106</f>
        <v>&lt;List Requirement Here&gt;</v>
      </c>
      <c r="S145" s="297" t="str">
        <f>IF('Council Own'!F106="A","A"," ")</f>
        <v xml:space="preserve"> </v>
      </c>
    </row>
    <row r="146" spans="1:19" ht="12.75" customHeight="1">
      <c r="A146" s="499" t="str">
        <f>'Council Own'!B78</f>
        <v>&lt;&lt;List Badge Here&gt;&gt;</v>
      </c>
      <c r="B146" s="500"/>
      <c r="C146" s="291" t="str">
        <f>IF('Council Own'!F100="C","C",IF('Council Own'!F100="P","P",""))</f>
        <v/>
      </c>
      <c r="E146" s="289">
        <v>2</v>
      </c>
      <c r="F146" s="354" t="str">
        <f>'Council Own'!C35</f>
        <v>&lt;List Requirement Here&gt;</v>
      </c>
      <c r="G146" s="297" t="str">
        <f>IF('Council Own'!F35="A","A"," ")</f>
        <v xml:space="preserve"> </v>
      </c>
      <c r="I146" s="289">
        <v>2</v>
      </c>
      <c r="J146" s="354" t="str">
        <f>'Council Own'!C59</f>
        <v>&lt;List Requirement Here&gt;</v>
      </c>
      <c r="K146" s="297" t="str">
        <f>IF('Council Own'!F59="A","A"," ")</f>
        <v xml:space="preserve"> </v>
      </c>
      <c r="M146" s="289">
        <v>2</v>
      </c>
      <c r="N146" s="354" t="str">
        <f>'Council Own'!C83</f>
        <v>&lt;List Requirement Here&gt;</v>
      </c>
      <c r="O146" s="297" t="str">
        <f>IF('Council Own'!F83="A","A"," ")</f>
        <v xml:space="preserve"> </v>
      </c>
      <c r="Q146" s="289">
        <v>2</v>
      </c>
      <c r="R146" s="354" t="str">
        <f>'Council Own'!C107</f>
        <v>&lt;List Requirement Here&gt;</v>
      </c>
      <c r="S146" s="297" t="str">
        <f>IF('Council Own'!F107="A","A"," ")</f>
        <v xml:space="preserve"> </v>
      </c>
    </row>
    <row r="147" spans="1:19">
      <c r="A147" s="499" t="str">
        <f>'Council Own'!B102</f>
        <v>&lt;&lt;List Badge Here&gt;&gt;</v>
      </c>
      <c r="B147" s="500"/>
      <c r="C147" s="291" t="str">
        <f>IF('Council Own'!F124="C","C",IF('Council Own'!F124="P","P",""))</f>
        <v/>
      </c>
      <c r="E147" s="289"/>
      <c r="F147" s="354" t="str">
        <f>'Council Own'!C36</f>
        <v>&lt;List Requirement Here&gt;</v>
      </c>
      <c r="G147" s="297" t="str">
        <f>IF('Council Own'!F36="A","A"," ")</f>
        <v xml:space="preserve"> </v>
      </c>
      <c r="I147" s="289"/>
      <c r="J147" s="354" t="str">
        <f>'Council Own'!C60</f>
        <v>&lt;List Requirement Here&gt;</v>
      </c>
      <c r="K147" s="297" t="str">
        <f>IF('Council Own'!F60="A","A"," ")</f>
        <v xml:space="preserve"> </v>
      </c>
      <c r="M147" s="289"/>
      <c r="N147" s="354" t="str">
        <f>'Council Own'!C84</f>
        <v>&lt;List Requirement Here&gt;</v>
      </c>
      <c r="O147" s="297" t="str">
        <f>IF('Council Own'!F84="A","A"," ")</f>
        <v xml:space="preserve"> </v>
      </c>
      <c r="Q147" s="289"/>
      <c r="R147" s="354" t="str">
        <f>'Council Own'!C108</f>
        <v>&lt;List Requirement Here&gt;</v>
      </c>
      <c r="S147" s="297" t="str">
        <f>IF('Council Own'!F108="A","A"," ")</f>
        <v xml:space="preserve"> </v>
      </c>
    </row>
    <row r="148" spans="1:19">
      <c r="E148" s="289"/>
      <c r="F148" s="354" t="str">
        <f>'Council Own'!C37</f>
        <v>&lt;List Requirement Here&gt;</v>
      </c>
      <c r="G148" s="297" t="str">
        <f>IF('Council Own'!F37="A","A"," ")</f>
        <v xml:space="preserve"> </v>
      </c>
      <c r="I148" s="289"/>
      <c r="J148" s="354" t="str">
        <f>'Council Own'!C61</f>
        <v>&lt;List Requirement Here&gt;</v>
      </c>
      <c r="K148" s="297" t="str">
        <f>IF('Council Own'!F61="A","A"," ")</f>
        <v xml:space="preserve"> </v>
      </c>
      <c r="M148" s="289"/>
      <c r="N148" s="354" t="str">
        <f>'Council Own'!C85</f>
        <v>&lt;List Requirement Here&gt;</v>
      </c>
      <c r="O148" s="297" t="str">
        <f>IF('Council Own'!F85="A","A"," ")</f>
        <v xml:space="preserve"> </v>
      </c>
      <c r="Q148" s="289"/>
      <c r="R148" s="354" t="str">
        <f>'Council Own'!C109</f>
        <v>&lt;List Requirement Here&gt;</v>
      </c>
      <c r="S148" s="297" t="str">
        <f>IF('Council Own'!F109="A","A"," ")</f>
        <v xml:space="preserve"> </v>
      </c>
    </row>
    <row r="149" spans="1:19">
      <c r="A149" s="484" t="s">
        <v>84</v>
      </c>
      <c r="B149" s="484"/>
      <c r="C149" s="484"/>
      <c r="E149" s="289"/>
      <c r="F149" s="354" t="str">
        <f>'Council Own'!C38</f>
        <v>&lt;List Requirement Here&gt;</v>
      </c>
      <c r="G149" s="297" t="str">
        <f>IF('Council Own'!F38="A","A"," ")</f>
        <v xml:space="preserve"> </v>
      </c>
      <c r="I149" s="289"/>
      <c r="J149" s="354" t="str">
        <f>'Council Own'!C62</f>
        <v>&lt;List Requirement Here&gt;</v>
      </c>
      <c r="K149" s="297" t="str">
        <f>IF('Council Own'!F62="A","A"," ")</f>
        <v xml:space="preserve"> </v>
      </c>
      <c r="M149" s="289"/>
      <c r="N149" s="354" t="str">
        <f>'Council Own'!C86</f>
        <v>&lt;List Requirement Here&gt;</v>
      </c>
      <c r="O149" s="297" t="str">
        <f>IF('Council Own'!F86="A","A"," ")</f>
        <v xml:space="preserve"> </v>
      </c>
      <c r="Q149" s="289"/>
      <c r="R149" s="354" t="str">
        <f>'Council Own'!C110</f>
        <v>&lt;List Requirement Here&gt;</v>
      </c>
      <c r="S149" s="297" t="str">
        <f>IF('Council Own'!F110="A","A"," ")</f>
        <v xml:space="preserve"> </v>
      </c>
    </row>
    <row r="150" spans="1:19">
      <c r="A150" s="284" t="str">
        <f>'Council Own'!B6</f>
        <v>&lt;&lt;List Badge Here&gt;&gt;</v>
      </c>
      <c r="B150" s="284"/>
      <c r="C150" s="284"/>
      <c r="E150" s="289">
        <v>3</v>
      </c>
      <c r="F150" s="354" t="str">
        <f>'Council Own'!C39</f>
        <v>&lt;List Requirement Here&gt;</v>
      </c>
      <c r="G150" s="297" t="str">
        <f>IF('Council Own'!F39="A","A"," ")</f>
        <v xml:space="preserve"> </v>
      </c>
      <c r="I150" s="289">
        <v>3</v>
      </c>
      <c r="J150" s="354" t="str">
        <f>'Council Own'!C63</f>
        <v>&lt;List Requirement Here&gt;</v>
      </c>
      <c r="K150" s="297" t="str">
        <f>IF('Council Own'!F63="A","A"," ")</f>
        <v xml:space="preserve"> </v>
      </c>
      <c r="M150" s="289">
        <v>3</v>
      </c>
      <c r="N150" s="354" t="str">
        <f>'Council Own'!C87</f>
        <v>&lt;List Requirement Here&gt;</v>
      </c>
      <c r="O150" s="297" t="str">
        <f>IF('Council Own'!F87="A","A"," ")</f>
        <v xml:space="preserve"> </v>
      </c>
      <c r="Q150" s="289">
        <v>3</v>
      </c>
      <c r="R150" s="354" t="str">
        <f>'Council Own'!C111</f>
        <v>&lt;List Requirement Here&gt;</v>
      </c>
      <c r="S150" s="297" t="str">
        <f>IF('Council Own'!F111="A","A"," ")</f>
        <v xml:space="preserve"> </v>
      </c>
    </row>
    <row r="151" spans="1:19">
      <c r="A151" s="289">
        <v>1</v>
      </c>
      <c r="B151" s="354" t="str">
        <f>'Council Own'!C7</f>
        <v>&lt;List Requirement Here&gt;</v>
      </c>
      <c r="C151" s="297" t="str">
        <f>IF('Council Own'!F7="A","A"," ")</f>
        <v xml:space="preserve"> </v>
      </c>
      <c r="E151" s="289"/>
      <c r="F151" s="354" t="str">
        <f>'Council Own'!C40</f>
        <v>&lt;List Requirement Here&gt;</v>
      </c>
      <c r="G151" s="297" t="str">
        <f>IF('Council Own'!F40="A","A"," ")</f>
        <v xml:space="preserve"> </v>
      </c>
      <c r="I151" s="289"/>
      <c r="J151" s="354" t="str">
        <f>'Council Own'!C64</f>
        <v>&lt;List Requirement Here&gt;</v>
      </c>
      <c r="K151" s="297" t="str">
        <f>IF('Council Own'!F64="A","A"," ")</f>
        <v xml:space="preserve"> </v>
      </c>
      <c r="M151" s="289"/>
      <c r="N151" s="354" t="str">
        <f>'Council Own'!C88</f>
        <v>&lt;List Requirement Here&gt;</v>
      </c>
      <c r="O151" s="297" t="str">
        <f>IF('Council Own'!F88="A","A"," ")</f>
        <v xml:space="preserve"> </v>
      </c>
      <c r="Q151" s="289"/>
      <c r="R151" s="354" t="str">
        <f>'Council Own'!C112</f>
        <v>&lt;List Requirement Here&gt;</v>
      </c>
      <c r="S151" s="297" t="str">
        <f>IF('Council Own'!F112="A","A"," ")</f>
        <v xml:space="preserve"> </v>
      </c>
    </row>
    <row r="152" spans="1:19">
      <c r="A152" s="289"/>
      <c r="B152" s="354" t="str">
        <f>'Council Own'!C8</f>
        <v>&lt;List Requirement Here&gt;</v>
      </c>
      <c r="C152" s="297" t="str">
        <f>IF('Council Own'!F8="A","A"," ")</f>
        <v xml:space="preserve"> </v>
      </c>
      <c r="E152" s="289"/>
      <c r="F152" s="354" t="str">
        <f>'Council Own'!C41</f>
        <v>&lt;List Requirement Here&gt;</v>
      </c>
      <c r="G152" s="297" t="str">
        <f>IF('Council Own'!F41="A","A"," ")</f>
        <v xml:space="preserve"> </v>
      </c>
      <c r="I152" s="289"/>
      <c r="J152" s="354" t="str">
        <f>'Council Own'!C65</f>
        <v>&lt;List Requirement Here&gt;</v>
      </c>
      <c r="K152" s="297" t="str">
        <f>IF('Council Own'!F65="A","A"," ")</f>
        <v xml:space="preserve"> </v>
      </c>
      <c r="M152" s="289"/>
      <c r="N152" s="354" t="str">
        <f>'Council Own'!C89</f>
        <v>&lt;List Requirement Here&gt;</v>
      </c>
      <c r="O152" s="297" t="str">
        <f>IF('Council Own'!F89="A","A"," ")</f>
        <v xml:space="preserve"> </v>
      </c>
      <c r="Q152" s="289"/>
      <c r="R152" s="354" t="str">
        <f>'Council Own'!C113</f>
        <v>&lt;List Requirement Here&gt;</v>
      </c>
      <c r="S152" s="297" t="str">
        <f>IF('Council Own'!F113="A","A"," ")</f>
        <v xml:space="preserve"> </v>
      </c>
    </row>
    <row r="153" spans="1:19">
      <c r="A153" s="289"/>
      <c r="B153" s="354" t="str">
        <f>'Council Own'!C9</f>
        <v>&lt;List Requirement Here&gt;</v>
      </c>
      <c r="C153" s="297" t="str">
        <f>IF('Council Own'!F9="A","A"," ")</f>
        <v xml:space="preserve"> </v>
      </c>
      <c r="E153" s="289"/>
      <c r="F153" s="354" t="str">
        <f>'Council Own'!C42</f>
        <v>&lt;List Requirement Here&gt;</v>
      </c>
      <c r="G153" s="297" t="str">
        <f>IF('Council Own'!F42="A","A"," ")</f>
        <v xml:space="preserve"> </v>
      </c>
      <c r="I153" s="289"/>
      <c r="J153" s="354" t="str">
        <f>'Council Own'!C66</f>
        <v>&lt;List Requirement Here&gt;</v>
      </c>
      <c r="K153" s="297" t="str">
        <f>IF('Council Own'!F66="A","A"," ")</f>
        <v xml:space="preserve"> </v>
      </c>
      <c r="M153" s="289"/>
      <c r="N153" s="354" t="str">
        <f>'Council Own'!C90</f>
        <v>&lt;List Requirement Here&gt;</v>
      </c>
      <c r="O153" s="297" t="str">
        <f>IF('Council Own'!F90="A","A"," ")</f>
        <v xml:space="preserve"> </v>
      </c>
      <c r="Q153" s="289"/>
      <c r="R153" s="354" t="str">
        <f>'Council Own'!C114</f>
        <v>&lt;List Requirement Here&gt;</v>
      </c>
      <c r="S153" s="297" t="str">
        <f>IF('Council Own'!F114="A","A"," ")</f>
        <v xml:space="preserve"> </v>
      </c>
    </row>
    <row r="154" spans="1:19">
      <c r="A154" s="289"/>
      <c r="B154" s="354" t="str">
        <f>'Council Own'!C10</f>
        <v>&lt;List Requirement Here&gt;</v>
      </c>
      <c r="C154" s="297" t="str">
        <f>IF('Council Own'!F10="A","A"," ")</f>
        <v xml:space="preserve"> </v>
      </c>
      <c r="E154" s="289">
        <v>4</v>
      </c>
      <c r="F154" s="354" t="str">
        <f>'Council Own'!C43</f>
        <v>&lt;List Requirement Here&gt;</v>
      </c>
      <c r="G154" s="297" t="str">
        <f>IF('Council Own'!F43="A","A"," ")</f>
        <v xml:space="preserve"> </v>
      </c>
      <c r="I154" s="289">
        <v>4</v>
      </c>
      <c r="J154" s="354" t="str">
        <f>'Council Own'!C67</f>
        <v>&lt;List Requirement Here&gt;</v>
      </c>
      <c r="K154" s="297" t="str">
        <f>IF('Council Own'!F67="A","A"," ")</f>
        <v xml:space="preserve"> </v>
      </c>
      <c r="M154" s="289">
        <v>4</v>
      </c>
      <c r="N154" s="354" t="str">
        <f>'Council Own'!C91</f>
        <v>&lt;List Requirement Here&gt;</v>
      </c>
      <c r="O154" s="297" t="str">
        <f>IF('Council Own'!F91="A","A"," ")</f>
        <v xml:space="preserve"> </v>
      </c>
      <c r="Q154" s="289">
        <v>4</v>
      </c>
      <c r="R154" s="354" t="str">
        <f>'Council Own'!C115</f>
        <v>&lt;List Requirement Here&gt;</v>
      </c>
      <c r="S154" s="297" t="str">
        <f>IF('Council Own'!F115="A","A"," ")</f>
        <v xml:space="preserve"> </v>
      </c>
    </row>
    <row r="155" spans="1:19">
      <c r="A155" s="289">
        <v>2</v>
      </c>
      <c r="B155" s="354" t="str">
        <f>'Council Own'!C11</f>
        <v>&lt;List Requirement Here&gt;</v>
      </c>
      <c r="C155" s="297" t="str">
        <f>IF('Council Own'!F11="A","A"," ")</f>
        <v xml:space="preserve"> </v>
      </c>
      <c r="E155" s="289"/>
      <c r="F155" s="354" t="str">
        <f>'Council Own'!C44</f>
        <v>&lt;List Requirement Here&gt;</v>
      </c>
      <c r="G155" s="297" t="str">
        <f>IF('Council Own'!F44="A","A"," ")</f>
        <v xml:space="preserve"> </v>
      </c>
      <c r="I155" s="289"/>
      <c r="J155" s="354" t="str">
        <f>'Council Own'!C68</f>
        <v>&lt;List Requirement Here&gt;</v>
      </c>
      <c r="K155" s="297" t="str">
        <f>IF('Council Own'!F68="A","A"," ")</f>
        <v xml:space="preserve"> </v>
      </c>
      <c r="M155" s="289"/>
      <c r="N155" s="354" t="str">
        <f>'Council Own'!C92</f>
        <v>&lt;List Requirement Here&gt;</v>
      </c>
      <c r="O155" s="297" t="str">
        <f>IF('Council Own'!F92="A","A"," ")</f>
        <v xml:space="preserve"> </v>
      </c>
      <c r="Q155" s="289"/>
      <c r="R155" s="354" t="str">
        <f>'Council Own'!C116</f>
        <v>&lt;List Requirement Here&gt;</v>
      </c>
      <c r="S155" s="297" t="str">
        <f>IF('Council Own'!F116="A","A"," ")</f>
        <v xml:space="preserve"> </v>
      </c>
    </row>
    <row r="156" spans="1:19">
      <c r="A156" s="289"/>
      <c r="B156" s="354" t="str">
        <f>'Council Own'!C12</f>
        <v>&lt;List Requirement Here&gt;</v>
      </c>
      <c r="C156" s="297" t="str">
        <f>IF('Council Own'!F12="A","A"," ")</f>
        <v xml:space="preserve"> </v>
      </c>
      <c r="E156" s="289"/>
      <c r="F156" s="354" t="str">
        <f>'Council Own'!C45</f>
        <v>&lt;List Requirement Here&gt;</v>
      </c>
      <c r="G156" s="297" t="str">
        <f>IF('Council Own'!F45="A","A"," ")</f>
        <v xml:space="preserve"> </v>
      </c>
      <c r="I156" s="289"/>
      <c r="J156" s="354" t="str">
        <f>'Council Own'!C69</f>
        <v>&lt;List Requirement Here&gt;</v>
      </c>
      <c r="K156" s="297" t="str">
        <f>IF('Council Own'!F69="A","A"," ")</f>
        <v xml:space="preserve"> </v>
      </c>
      <c r="M156" s="289"/>
      <c r="N156" s="354" t="str">
        <f>'Council Own'!C93</f>
        <v>&lt;List Requirement Here&gt;</v>
      </c>
      <c r="O156" s="297" t="str">
        <f>IF('Council Own'!F93="A","A"," ")</f>
        <v xml:space="preserve"> </v>
      </c>
      <c r="Q156" s="289"/>
      <c r="R156" s="354" t="str">
        <f>'Council Own'!C117</f>
        <v>&lt;List Requirement Here&gt;</v>
      </c>
      <c r="S156" s="297" t="str">
        <f>IF('Council Own'!F117="A","A"," ")</f>
        <v xml:space="preserve"> </v>
      </c>
    </row>
    <row r="157" spans="1:19">
      <c r="A157" s="289"/>
      <c r="B157" s="354" t="str">
        <f>'Council Own'!C13</f>
        <v>&lt;List Requirement Here&gt;</v>
      </c>
      <c r="C157" s="297" t="str">
        <f>IF('Council Own'!F13="A","A"," ")</f>
        <v xml:space="preserve"> </v>
      </c>
      <c r="E157" s="289"/>
      <c r="F157" s="354" t="str">
        <f>'Council Own'!C46</f>
        <v>&lt;List Requirement Here&gt;</v>
      </c>
      <c r="G157" s="297" t="str">
        <f>IF('Council Own'!F46="A","A"," ")</f>
        <v xml:space="preserve"> </v>
      </c>
      <c r="I157" s="289"/>
      <c r="J157" s="354" t="str">
        <f>'Council Own'!C70</f>
        <v>&lt;List Requirement Here&gt;</v>
      </c>
      <c r="K157" s="297" t="str">
        <f>IF('Council Own'!F70="A","A"," ")</f>
        <v xml:space="preserve"> </v>
      </c>
      <c r="M157" s="289"/>
      <c r="N157" s="354" t="str">
        <f>'Council Own'!C94</f>
        <v>&lt;List Requirement Here&gt;</v>
      </c>
      <c r="O157" s="297" t="str">
        <f>IF('Council Own'!F94="A","A"," ")</f>
        <v xml:space="preserve"> </v>
      </c>
      <c r="Q157" s="289"/>
      <c r="R157" s="354" t="str">
        <f>'Council Own'!C118</f>
        <v>&lt;List Requirement Here&gt;</v>
      </c>
      <c r="S157" s="297" t="str">
        <f>IF('Council Own'!F118="A","A"," ")</f>
        <v xml:space="preserve"> </v>
      </c>
    </row>
    <row r="158" spans="1:19">
      <c r="A158" s="289"/>
      <c r="B158" s="354" t="str">
        <f>'Council Own'!C14</f>
        <v>&lt;List Requirement Here&gt;</v>
      </c>
      <c r="C158" s="297" t="str">
        <f>IF('Council Own'!F14="A","A"," ")</f>
        <v xml:space="preserve"> </v>
      </c>
      <c r="E158" s="289">
        <v>5</v>
      </c>
      <c r="F158" s="354" t="str">
        <f>'Council Own'!C47</f>
        <v>&lt;List Requirement Here&gt;</v>
      </c>
      <c r="G158" s="297" t="str">
        <f>IF('Council Own'!F47="A","A"," ")</f>
        <v xml:space="preserve"> </v>
      </c>
      <c r="I158" s="289">
        <v>5</v>
      </c>
      <c r="J158" s="354" t="str">
        <f>'Council Own'!C71</f>
        <v>&lt;List Requirement Here&gt;</v>
      </c>
      <c r="K158" s="297" t="str">
        <f>IF('Council Own'!F71="A","A"," ")</f>
        <v xml:space="preserve"> </v>
      </c>
      <c r="M158" s="289">
        <v>5</v>
      </c>
      <c r="N158" s="354" t="str">
        <f>'Council Own'!C95</f>
        <v>&lt;List Requirement Here&gt;</v>
      </c>
      <c r="O158" s="297" t="str">
        <f>IF('Council Own'!F95="A","A"," ")</f>
        <v xml:space="preserve"> </v>
      </c>
      <c r="Q158" s="289">
        <v>5</v>
      </c>
      <c r="R158" s="354" t="str">
        <f>'Council Own'!C119</f>
        <v>&lt;List Requirement Here&gt;</v>
      </c>
      <c r="S158" s="297" t="str">
        <f>IF('Council Own'!F119="A","A"," ")</f>
        <v xml:space="preserve"> </v>
      </c>
    </row>
    <row r="159" spans="1:19">
      <c r="A159" s="289">
        <v>3</v>
      </c>
      <c r="B159" s="354" t="str">
        <f>'Council Own'!C15</f>
        <v>&lt;List Requirement Here&gt;</v>
      </c>
      <c r="C159" s="297" t="str">
        <f>IF('Council Own'!F15="A","A"," ")</f>
        <v xml:space="preserve"> </v>
      </c>
      <c r="E159" s="289"/>
      <c r="F159" s="354" t="str">
        <f>'Council Own'!C48</f>
        <v>&lt;List Requirement Here&gt;</v>
      </c>
      <c r="G159" s="297" t="str">
        <f>IF('Council Own'!F48="A","A"," ")</f>
        <v xml:space="preserve"> </v>
      </c>
      <c r="I159" s="289"/>
      <c r="J159" s="354" t="str">
        <f>'Council Own'!C72</f>
        <v>&lt;List Requirement Here&gt;</v>
      </c>
      <c r="K159" s="297" t="str">
        <f>IF('Council Own'!F72="A","A"," ")</f>
        <v xml:space="preserve"> </v>
      </c>
      <c r="M159" s="289"/>
      <c r="N159" s="354" t="str">
        <f>'Council Own'!C96</f>
        <v>&lt;List Requirement Here&gt;</v>
      </c>
      <c r="O159" s="297" t="str">
        <f>IF('Council Own'!F96="A","A"," ")</f>
        <v xml:space="preserve"> </v>
      </c>
      <c r="Q159" s="289"/>
      <c r="R159" s="354" t="str">
        <f>'Council Own'!C120</f>
        <v>&lt;List Requirement Here&gt;</v>
      </c>
      <c r="S159" s="297" t="str">
        <f>IF('Council Own'!F120="A","A"," ")</f>
        <v xml:space="preserve"> </v>
      </c>
    </row>
    <row r="160" spans="1:19">
      <c r="A160" s="289"/>
      <c r="B160" s="354" t="str">
        <f>'Council Own'!C16</f>
        <v>&lt;List Requirement Here&gt;</v>
      </c>
      <c r="C160" s="297" t="str">
        <f>IF('Council Own'!F16="A","A"," ")</f>
        <v xml:space="preserve"> </v>
      </c>
      <c r="E160" s="289"/>
      <c r="F160" s="354" t="str">
        <f>'Council Own'!C49</f>
        <v>&lt;List Requirement Here&gt;</v>
      </c>
      <c r="G160" s="297" t="str">
        <f>IF('Council Own'!F49="A","A"," ")</f>
        <v xml:space="preserve"> </v>
      </c>
      <c r="I160" s="289"/>
      <c r="J160" s="354" t="str">
        <f>'Council Own'!C73</f>
        <v>&lt;List Requirement Here&gt;</v>
      </c>
      <c r="K160" s="297" t="str">
        <f>IF('Council Own'!F73="A","A"," ")</f>
        <v xml:space="preserve"> </v>
      </c>
      <c r="M160" s="289"/>
      <c r="N160" s="354" t="str">
        <f>'Council Own'!C97</f>
        <v>&lt;List Requirement Here&gt;</v>
      </c>
      <c r="O160" s="297" t="str">
        <f>IF('Council Own'!F97="A","A"," ")</f>
        <v xml:space="preserve"> </v>
      </c>
      <c r="Q160" s="289"/>
      <c r="R160" s="354" t="str">
        <f>'Council Own'!C121</f>
        <v>&lt;List Requirement Here&gt;</v>
      </c>
      <c r="S160" s="297" t="str">
        <f>IF('Council Own'!F121="A","A"," ")</f>
        <v xml:space="preserve"> </v>
      </c>
    </row>
    <row r="161" spans="1:19">
      <c r="A161" s="289"/>
      <c r="B161" s="354" t="str">
        <f>'Council Own'!C17</f>
        <v>&lt;List Requirement Here&gt;</v>
      </c>
      <c r="C161" s="297" t="str">
        <f>IF('Council Own'!F17="A","A"," ")</f>
        <v xml:space="preserve"> </v>
      </c>
      <c r="E161" s="289"/>
      <c r="F161" s="354" t="str">
        <f>'Council Own'!C50</f>
        <v>&lt;List Requirement Here&gt;</v>
      </c>
      <c r="G161" s="297" t="str">
        <f>IF('Council Own'!F50="A","A"," ")</f>
        <v xml:space="preserve"> </v>
      </c>
      <c r="I161" s="289"/>
      <c r="J161" s="354" t="str">
        <f>'Council Own'!C74</f>
        <v>&lt;List Requirement Here&gt;</v>
      </c>
      <c r="K161" s="297" t="str">
        <f>IF('Council Own'!F68="A","A"," ")</f>
        <v xml:space="preserve"> </v>
      </c>
      <c r="M161" s="289"/>
      <c r="N161" s="354" t="str">
        <f>'Council Own'!C98</f>
        <v>&lt;List Requirement Here&gt;</v>
      </c>
      <c r="O161" s="297" t="str">
        <f>IF('Council Own'!F98="A","A"," ")</f>
        <v xml:space="preserve"> </v>
      </c>
      <c r="Q161" s="289"/>
      <c r="R161" s="354" t="str">
        <f>'Council Own'!C122</f>
        <v>&lt;List Requirement Here&gt;</v>
      </c>
      <c r="S161" s="297" t="str">
        <f>IF('Council Own'!F122="A","A"," ")</f>
        <v xml:space="preserve"> </v>
      </c>
    </row>
    <row r="162" spans="1:19">
      <c r="A162" s="289"/>
      <c r="B162" s="354" t="str">
        <f>'Council Own'!C18</f>
        <v>&lt;List Requirement Here&gt;</v>
      </c>
      <c r="C162" s="297" t="str">
        <f>IF('Council Own'!F18="A","A"," ")</f>
        <v xml:space="preserve"> </v>
      </c>
    </row>
    <row r="163" spans="1:19">
      <c r="A163" s="289">
        <v>4</v>
      </c>
      <c r="B163" s="354" t="str">
        <f>'Council Own'!C19</f>
        <v>&lt;List Requirement Here&gt;</v>
      </c>
      <c r="C163" s="297" t="str">
        <f>IF('Council Own'!F19="A","A"," ")</f>
        <v xml:space="preserve"> </v>
      </c>
    </row>
    <row r="164" spans="1:19">
      <c r="A164" s="289"/>
      <c r="B164" s="354" t="str">
        <f>'Council Own'!C20</f>
        <v>&lt;List Requirement Here&gt;</v>
      </c>
      <c r="C164" s="297" t="str">
        <f>IF('Council Own'!F20="A","A"," ")</f>
        <v xml:space="preserve"> </v>
      </c>
    </row>
    <row r="165" spans="1:19">
      <c r="A165" s="289"/>
      <c r="B165" s="354" t="str">
        <f>'Council Own'!C21</f>
        <v>&lt;List Requirement Here&gt;</v>
      </c>
      <c r="C165" s="297" t="str">
        <f>IF('Council Own'!F21="A","A"," ")</f>
        <v xml:space="preserve"> </v>
      </c>
    </row>
    <row r="166" spans="1:19">
      <c r="A166" s="289"/>
      <c r="B166" s="354" t="str">
        <f>'Council Own'!C22</f>
        <v>&lt;List Requirement Here&gt;</v>
      </c>
      <c r="C166" s="297" t="str">
        <f>IF('Council Own'!F22="A","A"," ")</f>
        <v xml:space="preserve"> </v>
      </c>
    </row>
    <row r="167" spans="1:19">
      <c r="A167" s="289">
        <v>5</v>
      </c>
      <c r="B167" s="354" t="str">
        <f>'Council Own'!C23</f>
        <v>&lt;List Requirement Here&gt;</v>
      </c>
      <c r="C167" s="297" t="str">
        <f>IF('Council Own'!F23="A","A"," ")</f>
        <v xml:space="preserve"> </v>
      </c>
    </row>
    <row r="168" spans="1:19">
      <c r="A168" s="289"/>
      <c r="B168" s="354" t="str">
        <f>'Council Own'!C24</f>
        <v>&lt;List Requirement Here&gt;</v>
      </c>
      <c r="C168" s="297" t="str">
        <f>IF('Council Own'!F24="A","A"," ")</f>
        <v xml:space="preserve"> </v>
      </c>
    </row>
    <row r="169" spans="1:19">
      <c r="A169" s="289"/>
      <c r="B169" s="354" t="str">
        <f>'Council Own'!C25</f>
        <v>&lt;List Requirement Here&gt;</v>
      </c>
      <c r="C169" s="297" t="str">
        <f>IF('Council Own'!F25="A","A"," ")</f>
        <v xml:space="preserve"> </v>
      </c>
    </row>
    <row r="170" spans="1:19" ht="12.75" customHeight="1">
      <c r="A170" s="289"/>
      <c r="B170" s="354" t="str">
        <f>'Council Own'!C26</f>
        <v>&lt;List Requirement Here&gt;</v>
      </c>
      <c r="C170" s="297" t="str">
        <f>IF('Council Own'!F26="A","A","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17.xml><?xml version="1.0" encoding="utf-8"?>
<worksheet xmlns="http://schemas.openxmlformats.org/spreadsheetml/2006/main" xmlns:r="http://schemas.openxmlformats.org/officeDocument/2006/relationships">
  <sheetPr codeName="Sheet17"/>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4</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IF(Badges!G58="A","A"," ")</f>
        <v xml:space="preserve"> </v>
      </c>
      <c r="I4" s="289"/>
      <c r="J4" s="292" t="str">
        <f>Badges!C132</f>
        <v>Make a pinch pot</v>
      </c>
      <c r="K4" s="290" t="str">
        <f>IF(Badges!G132="A","A"," ")</f>
        <v xml:space="preserve"> </v>
      </c>
      <c r="M4" s="289"/>
      <c r="N4" s="292" t="str">
        <f>Badges!C205</f>
        <v>GORP</v>
      </c>
      <c r="O4" s="290" t="str">
        <f>IF(Badges!G205="A","A"," ")</f>
        <v xml:space="preserve"> </v>
      </c>
      <c r="Q4" s="289"/>
      <c r="R4" s="292" t="str">
        <f>Badges!C279</f>
        <v>If you have a pet of your own, make</v>
      </c>
      <c r="S4" s="290" t="str">
        <f>IF(Badges!G279="A","A"," ")</f>
        <v xml:space="preserve"> </v>
      </c>
      <c r="T4" s="463"/>
      <c r="U4" s="463"/>
    </row>
    <row r="5" spans="1:21" ht="12.75" customHeight="1">
      <c r="A5" s="485" t="str">
        <f>Summary!A5</f>
        <v>Computer Expert</v>
      </c>
      <c r="B5" s="486"/>
      <c r="C5" s="342" t="str">
        <f>IF(Badges!G28="C","C",IF(Badges!G28="P","P",""))</f>
        <v/>
      </c>
      <c r="E5" s="289"/>
      <c r="F5" s="292" t="str">
        <f>Badges!C59</f>
        <v>Ask a dancer for help</v>
      </c>
      <c r="G5" s="290" t="str">
        <f>IF(Badges!G59="A","A"," ")</f>
        <v xml:space="preserve"> </v>
      </c>
      <c r="I5" s="289"/>
      <c r="J5" s="292" t="str">
        <f>Badges!C133</f>
        <v>Make a coil pot</v>
      </c>
      <c r="K5" s="290" t="str">
        <f>IF(Badges!G133="A","A"," ")</f>
        <v xml:space="preserve"> </v>
      </c>
      <c r="M5" s="289"/>
      <c r="N5" s="292" t="str">
        <f>Badges!C206</f>
        <v>Make a "walking salad"</v>
      </c>
      <c r="O5" s="290" t="str">
        <f>IF(Badges!G206="A","A"," ")</f>
        <v xml:space="preserve"> </v>
      </c>
      <c r="Q5" s="289"/>
      <c r="R5" s="292" t="str">
        <f>Badges!C280</f>
        <v>Volunteer to feed someone else's</v>
      </c>
      <c r="S5" s="290" t="str">
        <f>IF(Badges!G280="A","A"," ")</f>
        <v xml:space="preserve"> </v>
      </c>
      <c r="T5" s="463"/>
      <c r="U5" s="463"/>
    </row>
    <row r="6" spans="1:21" ht="12.75" customHeight="1">
      <c r="A6" s="475" t="str">
        <f>Summary!A6</f>
        <v>My Best Self</v>
      </c>
      <c r="B6" s="476"/>
      <c r="C6" s="291" t="str">
        <f>IF(Badges!G51="C","C",IF(Badges!G51="P","P",""))</f>
        <v/>
      </c>
      <c r="E6" s="289"/>
      <c r="F6" s="292" t="str">
        <f>Badges!C60</f>
        <v>Try "dancersise"</v>
      </c>
      <c r="G6" s="290" t="str">
        <f>IF(Badges!G60="A","A"," ")</f>
        <v xml:space="preserve"> </v>
      </c>
      <c r="I6" s="289"/>
      <c r="J6" s="292" t="str">
        <f>Badges!C134</f>
        <v>Make a slab pot</v>
      </c>
      <c r="K6" s="290" t="str">
        <f>IF(Badges!G134="A","A"," ")</f>
        <v xml:space="preserve"> </v>
      </c>
      <c r="M6" s="289"/>
      <c r="N6" s="292" t="str">
        <f>Badges!C207</f>
        <v>Bring a "nose-bag lunch"</v>
      </c>
      <c r="O6" s="290" t="str">
        <f>IF(Badges!G207="A","A"," ")</f>
        <v xml:space="preserve"> </v>
      </c>
      <c r="Q6" s="289"/>
      <c r="R6" s="292" t="str">
        <f>Badges!C281</f>
        <v>Make a pet budget for two pets</v>
      </c>
      <c r="S6" s="290" t="str">
        <f>IF(Badges!G281="A","A"," ")</f>
        <v xml:space="preserve"> </v>
      </c>
      <c r="T6" s="463"/>
      <c r="U6" s="463"/>
    </row>
    <row r="7" spans="1:21">
      <c r="A7" s="475" t="str">
        <f>Summary!A7</f>
        <v>Dancer</v>
      </c>
      <c r="B7" s="476"/>
      <c r="C7" s="291" t="str">
        <f>IF(Badges!G74="C","C",IF(Badges!G74="P","P",""))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IF(Badges!G97="C","C",IF(Badges!G97="P","P",""))</f>
        <v/>
      </c>
      <c r="E8" s="289"/>
      <c r="F8" s="292" t="str">
        <f>Badges!C62</f>
        <v>Head to the studio</v>
      </c>
      <c r="G8" s="290" t="str">
        <f>IF(Badges!G62="A","A"," ")</f>
        <v xml:space="preserve"> </v>
      </c>
      <c r="I8" s="289"/>
      <c r="J8" s="292" t="str">
        <f>Badges!C136</f>
        <v>Decorate a tile</v>
      </c>
      <c r="K8" s="290" t="str">
        <f>IF(Badges!G136="A","A"," ")</f>
        <v xml:space="preserve"> </v>
      </c>
      <c r="M8" s="289"/>
      <c r="N8" s="292" t="str">
        <f>Badges!C209</f>
        <v>Have a scavenger hunt</v>
      </c>
      <c r="O8" s="290" t="str">
        <f>IF(Badges!G209="A","A"," ")</f>
        <v xml:space="preserve"> </v>
      </c>
      <c r="Q8" s="289">
        <v>1</v>
      </c>
      <c r="R8" s="292" t="str">
        <f>Badges!C285</f>
        <v>Try a scavenger hunt</v>
      </c>
      <c r="S8" s="304"/>
    </row>
    <row r="9" spans="1:21">
      <c r="A9" s="477" t="str">
        <f>Summary!A9</f>
        <v>My Family Story</v>
      </c>
      <c r="B9" s="478"/>
      <c r="C9" s="341" t="str">
        <f>IF(Badges!G120="C","C",IF(Badges!G120="P","P",""))</f>
        <v/>
      </c>
      <c r="E9" s="289"/>
      <c r="F9" s="292" t="str">
        <f>Badges!C63</f>
        <v>Team up with an adult to find</v>
      </c>
      <c r="G9" s="290" t="str">
        <f>IF(Badges!G63="A","A"," ")</f>
        <v xml:space="preserve"> </v>
      </c>
      <c r="I9" s="289"/>
      <c r="J9" s="292" t="str">
        <f>Badges!C137</f>
        <v>Make a pinch or slab sculpture</v>
      </c>
      <c r="K9" s="290" t="str">
        <f>IF(Badges!G137="A","A"," ")</f>
        <v xml:space="preserve"> </v>
      </c>
      <c r="M9" s="289"/>
      <c r="N9" s="292" t="str">
        <f>Badges!C210</f>
        <v>Play "I Spy"</v>
      </c>
      <c r="O9" s="290" t="str">
        <f>IF(Badges!G210="A","A"," ")</f>
        <v xml:space="preserve"> </v>
      </c>
      <c r="Q9" s="289"/>
      <c r="R9" s="292" t="str">
        <f>Badges!C286</f>
        <v>Find it</v>
      </c>
      <c r="S9" s="290" t="str">
        <f>IF(Badges!G286="A","A"," ")</f>
        <v xml:space="preserve"> </v>
      </c>
    </row>
    <row r="10" spans="1:21">
      <c r="A10" s="484" t="str">
        <f>Summary!A10</f>
        <v>It's Your Planet -- Love It!</v>
      </c>
      <c r="B10" s="484"/>
      <c r="C10" s="484"/>
      <c r="E10" s="289"/>
      <c r="F10" s="292" t="str">
        <f>Badges!C64</f>
        <v>Pretend you're a Girl Scout</v>
      </c>
      <c r="G10" s="290" t="str">
        <f>IF(Badges!G64="A","A"," ")</f>
        <v xml:space="preserve"> </v>
      </c>
      <c r="I10" s="289"/>
      <c r="J10" s="292" t="str">
        <f>Badges!C138</f>
        <v>Make beads for jewelry</v>
      </c>
      <c r="K10" s="290" t="str">
        <f>IF(Badges!G138="A","A"," ")</f>
        <v xml:space="preserve"> </v>
      </c>
      <c r="M10" s="289"/>
      <c r="N10" s="292" t="str">
        <f>Badges!C211</f>
        <v>Do a detective hike</v>
      </c>
      <c r="O10" s="290" t="str">
        <f>IF(Badges!G211="A","A"," ")</f>
        <v xml:space="preserve"> </v>
      </c>
      <c r="Q10" s="289"/>
      <c r="R10" s="292" t="str">
        <f>Badges!C287</f>
        <v>See it</v>
      </c>
      <c r="S10" s="290" t="str">
        <f>IF(Badges!G287="A","A"," ")</f>
        <v xml:space="preserve"> </v>
      </c>
    </row>
    <row r="11" spans="1:21">
      <c r="A11" s="485" t="str">
        <f>Summary!A11</f>
        <v>Potter</v>
      </c>
      <c r="B11" s="486"/>
      <c r="C11" s="342" t="str">
        <f>IF(Badges!G144="C","C",IF(Badges!G144="P","P",""))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IF(Badges!G288="A","A"," ")</f>
        <v xml:space="preserve"> </v>
      </c>
    </row>
    <row r="12" spans="1:21">
      <c r="A12" s="475" t="str">
        <f>Summary!A12</f>
        <v>Household Elf</v>
      </c>
      <c r="B12" s="476"/>
      <c r="C12" s="291" t="str">
        <f>IF(Badges!G167="C","C",IF(Badges!G167="P","P",""))</f>
        <v/>
      </c>
      <c r="E12" s="289"/>
      <c r="F12" s="292" t="str">
        <f>Badges!C66</f>
        <v>Create a special-occasion dance</v>
      </c>
      <c r="G12" s="290" t="str">
        <f>IF(Badges!G66="A","A"," ")</f>
        <v xml:space="preserve"> </v>
      </c>
      <c r="I12" s="289"/>
      <c r="J12" s="292" t="str">
        <f>Badges!C140</f>
        <v>Dip your pottery</v>
      </c>
      <c r="K12" s="290" t="str">
        <f>IF(Badges!G140="A","A","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IF(Badges!G190="C","C",IF(Badges!G190="P","P",""))</f>
        <v/>
      </c>
      <c r="E13" s="289"/>
      <c r="F13" s="292" t="str">
        <f>Badges!C67</f>
        <v>Use dance to tell a story</v>
      </c>
      <c r="G13" s="290" t="str">
        <f>IF(Badges!G67="A","A"," ")</f>
        <v xml:space="preserve"> </v>
      </c>
      <c r="I13" s="289"/>
      <c r="J13" s="292" t="str">
        <f>Badges!C141</f>
        <v>Paint on glaze</v>
      </c>
      <c r="K13" s="290" t="str">
        <f>IF(Badges!G141="A","A"," ")</f>
        <v xml:space="preserve"> </v>
      </c>
      <c r="M13" s="289"/>
      <c r="N13" s="292" t="str">
        <f>Badges!C216</f>
        <v>Set your alarm</v>
      </c>
      <c r="O13" s="290" t="str">
        <f>IF(Badges!G216="A","A"," ")</f>
        <v xml:space="preserve"> </v>
      </c>
      <c r="Q13" s="289"/>
      <c r="R13" s="292" t="str">
        <f>Badges!C290</f>
        <v>Get a clue</v>
      </c>
      <c r="S13" s="290" t="str">
        <f>IF(Badges!G290="A","A"," ")</f>
        <v xml:space="preserve"> </v>
      </c>
    </row>
    <row r="14" spans="1:21">
      <c r="A14" s="475" t="str">
        <f>Summary!A14</f>
        <v>Hiker</v>
      </c>
      <c r="B14" s="476"/>
      <c r="C14" s="291" t="str">
        <f>IF(Badges!G213="C","C",IF(Badges!G213="P","P",""))</f>
        <v/>
      </c>
      <c r="E14" s="289"/>
      <c r="F14" s="292" t="str">
        <f>Badges!C68</f>
        <v>Make up a dance to your favorite</v>
      </c>
      <c r="G14" s="290" t="str">
        <f>IF(Badges!G68="A","A"," ")</f>
        <v xml:space="preserve"> </v>
      </c>
      <c r="I14" s="289"/>
      <c r="J14" s="292" t="str">
        <f>Badges!C142</f>
        <v>Sponge paint your pottery</v>
      </c>
      <c r="K14" s="290" t="str">
        <f>IF(Badges!G142="A","A"," ")</f>
        <v xml:space="preserve"> </v>
      </c>
      <c r="M14" s="289"/>
      <c r="N14" s="292" t="str">
        <f>Badges!C217</f>
        <v>Lay out your clothes</v>
      </c>
      <c r="O14" s="290" t="str">
        <f>IF(Badges!G217="A","A"," ")</f>
        <v xml:space="preserve"> </v>
      </c>
      <c r="Q14" s="289"/>
      <c r="R14" s="292" t="str">
        <f>Badges!C291</f>
        <v>Mystery box</v>
      </c>
      <c r="S14" s="290" t="str">
        <f>IF(Badges!G291="A","A"," ")</f>
        <v xml:space="preserve"> </v>
      </c>
    </row>
    <row r="15" spans="1:21">
      <c r="A15" s="477" t="str">
        <f>Summary!A15</f>
        <v>My Great Day</v>
      </c>
      <c r="B15" s="478"/>
      <c r="C15" s="341" t="str">
        <f>IF(Badges!G236="C","C",IF(Badges!G236="P","P",""))</f>
        <v/>
      </c>
      <c r="E15" s="289">
        <v>5</v>
      </c>
      <c r="F15" s="292" t="str">
        <f>Badges!C69</f>
        <v>Show your moves</v>
      </c>
      <c r="G15" s="304"/>
      <c r="I15" s="466" t="str">
        <f>Badges!B145</f>
        <v>Household Elf</v>
      </c>
      <c r="J15" s="467"/>
      <c r="K15" s="467"/>
      <c r="M15" s="289"/>
      <c r="N15" s="292" t="str">
        <f>Badges!C218</f>
        <v>Make your bed</v>
      </c>
      <c r="O15" s="290" t="str">
        <f>IF(Badges!G218="A","A"," ")</f>
        <v xml:space="preserve"> </v>
      </c>
      <c r="Q15" s="289"/>
      <c r="R15" s="292" t="str">
        <f>Badges!C292</f>
        <v>Who's who</v>
      </c>
      <c r="S15" s="290" t="str">
        <f>IF(Badges!G292="A","A"," ")</f>
        <v xml:space="preserve"> </v>
      </c>
    </row>
    <row r="16" spans="1:21">
      <c r="A16" s="484" t="str">
        <f>Summary!A16</f>
        <v>It's Your Story -- Tell It!</v>
      </c>
      <c r="B16" s="484"/>
      <c r="C16" s="484"/>
      <c r="E16" s="289"/>
      <c r="F16" s="292" t="str">
        <f>Badges!C70</f>
        <v>Throw a dance party</v>
      </c>
      <c r="G16" s="290" t="str">
        <f>IF(Badges!G70="A","A","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IF(Badges!G260="C","C",IF(Badges!G260="P","P",""))</f>
        <v/>
      </c>
      <c r="E17" s="289"/>
      <c r="F17" s="292" t="str">
        <f>Badges!C71</f>
        <v>Perform a dance show for your</v>
      </c>
      <c r="G17" s="290" t="str">
        <f>IF(Badges!G71="A","A"," ")</f>
        <v xml:space="preserve"> </v>
      </c>
      <c r="I17" s="289"/>
      <c r="J17" s="292" t="str">
        <f>Badges!C147</f>
        <v>Be a light-saver</v>
      </c>
      <c r="K17" s="290" t="str">
        <f>IF(Badges!G146="A","A"," ")</f>
        <v xml:space="preserve"> </v>
      </c>
      <c r="M17" s="289"/>
      <c r="N17" s="292" t="str">
        <f>Badges!C220</f>
        <v>Sort your school supplies</v>
      </c>
      <c r="O17" s="290" t="str">
        <f>IF(Badges!G220="A","A"," ")</f>
        <v xml:space="preserve"> </v>
      </c>
      <c r="Q17" s="289"/>
      <c r="R17" s="292" t="str">
        <f>Badges!C294</f>
        <v>Pin the tail on…</v>
      </c>
      <c r="S17" s="290" t="str">
        <f>IF(Badges!G294="A","A"," ")</f>
        <v xml:space="preserve"> </v>
      </c>
    </row>
    <row r="18" spans="1:19">
      <c r="A18" s="475" t="str">
        <f>Summary!A18</f>
        <v>Pets</v>
      </c>
      <c r="B18" s="476"/>
      <c r="C18" s="291" t="str">
        <f>IF(Badges!G283="C","C",IF(Badges!G283="P","P",""))</f>
        <v/>
      </c>
      <c r="E18" s="289"/>
      <c r="F18" s="292" t="str">
        <f>Badges!C72</f>
        <v>Perform a dance for your family</v>
      </c>
      <c r="G18" s="290" t="str">
        <f>IF(Badges!G72="A","A"," ")</f>
        <v xml:space="preserve"> </v>
      </c>
      <c r="I18" s="289"/>
      <c r="J18" s="292" t="str">
        <f>Badges!C148</f>
        <v>Go on an energy scavenger hunt</v>
      </c>
      <c r="K18" s="290" t="str">
        <f>IF(Badges!G147="A","A"," ")</f>
        <v xml:space="preserve"> </v>
      </c>
      <c r="M18" s="289"/>
      <c r="N18" s="292" t="str">
        <f>Badges!C221</f>
        <v>Make and label play-stuff bins</v>
      </c>
      <c r="O18" s="290" t="str">
        <f>IF(Badges!G221="A","A"," ")</f>
        <v xml:space="preserve"> </v>
      </c>
      <c r="Q18" s="289"/>
      <c r="R18" s="292" t="str">
        <f>Badges!C295</f>
        <v>Heat things up</v>
      </c>
      <c r="S18" s="290" t="str">
        <f>IF(Badges!G295="A","A"," ")</f>
        <v xml:space="preserve"> </v>
      </c>
    </row>
    <row r="19" spans="1:19">
      <c r="A19" s="475" t="str">
        <f>Summary!A19</f>
        <v>Making Games</v>
      </c>
      <c r="B19" s="476"/>
      <c r="C19" s="291" t="str">
        <f>IF(Badges!G306="C","C",IF(Badges!G306="P","P",""))</f>
        <v/>
      </c>
      <c r="E19" s="466" t="str">
        <f>Badges!B75</f>
        <v>Home Scientist</v>
      </c>
      <c r="F19" s="467"/>
      <c r="G19" s="467"/>
      <c r="I19" s="289"/>
      <c r="J19" s="292" t="str">
        <f>Badges!C149</f>
        <v>Find out about three ways to use</v>
      </c>
      <c r="K19" s="290" t="str">
        <f>IF(Badges!G148="A","A"," ")</f>
        <v xml:space="preserve"> </v>
      </c>
      <c r="M19" s="289"/>
      <c r="N19" s="292" t="str">
        <f>Badges!C222</f>
        <v>Organize your clothes</v>
      </c>
      <c r="O19" s="290" t="str">
        <f>IF(Badges!G222="A","A"," ")</f>
        <v xml:space="preserve"> </v>
      </c>
      <c r="Q19" s="289"/>
      <c r="R19" s="292" t="str">
        <f>Badges!C296</f>
        <v>Race day</v>
      </c>
      <c r="S19" s="290" t="str">
        <f>IF(Badges!G296="A","A"," ")</f>
        <v xml:space="preserve"> </v>
      </c>
    </row>
    <row r="20" spans="1:19">
      <c r="A20" s="475" t="str">
        <f>Summary!A20</f>
        <v>Inventor</v>
      </c>
      <c r="B20" s="476"/>
      <c r="C20" s="291" t="str">
        <f>IF(Badges!G329="C","C",IF(Badges!G329="P","P",""))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IF(Badges!G352="C","C",IF(Badges!G352="P","P",""))</f>
        <v/>
      </c>
      <c r="E21" s="289"/>
      <c r="F21" s="292" t="str">
        <f>Badges!C77</f>
        <v>Make a salad dressing</v>
      </c>
      <c r="G21" s="290" t="str">
        <f>IF(Badges!G77="A","A"," ")</f>
        <v xml:space="preserve"> </v>
      </c>
      <c r="I21" s="289"/>
      <c r="J21" s="292" t="str">
        <f>Badges!C151</f>
        <v>Use less water by taking shorter</v>
      </c>
      <c r="K21" s="290" t="str">
        <f>IF(Badges!G150="A","A"," ")</f>
        <v xml:space="preserve"> </v>
      </c>
      <c r="M21" s="289"/>
      <c r="N21" s="292" t="str">
        <f>Badges!C224</f>
        <v>Create your own homework space</v>
      </c>
      <c r="O21" s="290" t="str">
        <f>IF(Badges!G224="A","A"," ")</f>
        <v xml:space="preserve"> </v>
      </c>
      <c r="Q21" s="289"/>
      <c r="R21" s="292" t="str">
        <f>Badges!C298</f>
        <v>You're It</v>
      </c>
      <c r="S21" s="290" t="str">
        <f>IF(Badges!G298="A","A"," ")</f>
        <v xml:space="preserve"> </v>
      </c>
    </row>
    <row r="22" spans="1:19">
      <c r="A22" s="226"/>
      <c r="B22" s="338"/>
      <c r="C22" s="306"/>
      <c r="E22" s="289"/>
      <c r="F22" s="292" t="str">
        <f>Badges!C78</f>
        <v>Grow rock candy</v>
      </c>
      <c r="G22" s="290" t="str">
        <f>IF(Badges!G78="A","A"," ")</f>
        <v xml:space="preserve"> </v>
      </c>
      <c r="I22" s="289"/>
      <c r="J22" s="292" t="str">
        <f>Badges!C152</f>
        <v>Turn off the faucet when brushing</v>
      </c>
      <c r="K22" s="290" t="str">
        <f>IF(Badges!G151="A","A"," ")</f>
        <v xml:space="preserve"> </v>
      </c>
      <c r="M22" s="289"/>
      <c r="N22" s="292" t="str">
        <f>Badges!C225</f>
        <v>Make a homework station</v>
      </c>
      <c r="O22" s="290" t="str">
        <f>IF(Badges!G225="A","A"," ")</f>
        <v xml:space="preserve"> </v>
      </c>
      <c r="Q22" s="289"/>
      <c r="R22" s="292" t="str">
        <f>Badges!C299</f>
        <v>Duck, Duck, "Moo"-se</v>
      </c>
      <c r="S22" s="290" t="str">
        <f>IF(Badges!G299="A","A"," ")</f>
        <v xml:space="preserve"> </v>
      </c>
    </row>
    <row r="23" spans="1:19">
      <c r="A23" s="466" t="str">
        <f>Badges!B6</f>
        <v>Computer Expert</v>
      </c>
      <c r="B23" s="467"/>
      <c r="C23" s="467"/>
      <c r="E23" s="289"/>
      <c r="F23" s="292" t="str">
        <f>Badges!C79</f>
        <v>Make your own ice cream</v>
      </c>
      <c r="G23" s="290" t="str">
        <f>IF(Badges!G79="A","A"," ")</f>
        <v xml:space="preserve"> </v>
      </c>
      <c r="I23" s="289"/>
      <c r="J23" s="292" t="str">
        <f>Badges!C153</f>
        <v>Find three ways to save water</v>
      </c>
      <c r="K23" s="290" t="str">
        <f>IF(Badges!G152="A","A"," ")</f>
        <v xml:space="preserve"> </v>
      </c>
      <c r="M23" s="289"/>
      <c r="N23" s="292" t="str">
        <f>Badges!C226</f>
        <v>Make a homework schedule</v>
      </c>
      <c r="O23" s="290" t="str">
        <f>IF(Badges!G226="A","A"," ")</f>
        <v xml:space="preserve"> </v>
      </c>
      <c r="Q23" s="289"/>
      <c r="R23" s="292" t="str">
        <f>Badges!C300</f>
        <v>Hop to it</v>
      </c>
      <c r="S23" s="290" t="str">
        <f>IF(Badges!G300="A","A","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IF(Badges!G8="A","A"," ")</f>
        <v xml:space="preserve"> </v>
      </c>
      <c r="E25" s="289"/>
      <c r="F25" s="292" t="str">
        <f>Badges!C81</f>
        <v>Follow the balloon leader</v>
      </c>
      <c r="G25" s="290" t="str">
        <f>IF(Badges!G81="A","A"," ")</f>
        <v xml:space="preserve"> </v>
      </c>
      <c r="I25" s="289"/>
      <c r="J25" s="292" t="str">
        <f>Badges!C155</f>
        <v>Make a natural cleaner</v>
      </c>
      <c r="K25" s="290" t="str">
        <f>IF(Badges!G154="A","A"," ")</f>
        <v xml:space="preserve"> </v>
      </c>
      <c r="M25" s="289"/>
      <c r="N25" s="292" t="str">
        <f>Badges!C228</f>
        <v>Make a "special dates" calendar</v>
      </c>
      <c r="O25" s="290" t="str">
        <f>IF(Badges!G228="A","A"," ")</f>
        <v xml:space="preserve"> </v>
      </c>
      <c r="Q25" s="289"/>
      <c r="R25" s="292" t="str">
        <f>Badges!C302</f>
        <v>Queen of the court</v>
      </c>
      <c r="S25" s="290" t="str">
        <f>IF(Badges!G302="A","A"," ")</f>
        <v xml:space="preserve"> </v>
      </c>
    </row>
    <row r="26" spans="1:19">
      <c r="A26" s="289"/>
      <c r="B26" s="292" t="str">
        <f>Badges!C9</f>
        <v>Create a cool card</v>
      </c>
      <c r="C26" s="290" t="str">
        <f>IF(Badges!G9="A","A"," ")</f>
        <v xml:space="preserve"> </v>
      </c>
      <c r="E26" s="289"/>
      <c r="F26" s="292" t="str">
        <f>Badges!C82</f>
        <v>Make pepper dance</v>
      </c>
      <c r="G26" s="290" t="str">
        <f>IF(Badges!G82="A","A"," ")</f>
        <v xml:space="preserve"> </v>
      </c>
      <c r="I26" s="289"/>
      <c r="J26" s="292" t="str">
        <f>Badges!C156</f>
        <v>Make a natural spray to use on</v>
      </c>
      <c r="K26" s="290" t="str">
        <f>IF(Badges!G155="A","A"," ")</f>
        <v xml:space="preserve"> </v>
      </c>
      <c r="M26" s="289"/>
      <c r="N26" s="292" t="str">
        <f>Badges!C229</f>
        <v>Make a family activities schedule</v>
      </c>
      <c r="O26" s="290" t="str">
        <f>IF(Badges!G229="A","A"," ")</f>
        <v xml:space="preserve"> </v>
      </c>
      <c r="Q26" s="289"/>
      <c r="R26" s="292" t="str">
        <f>Badges!C303</f>
        <v>Field of dreams</v>
      </c>
      <c r="S26" s="290" t="str">
        <f>IF(Badges!G303="A","A"," ")</f>
        <v xml:space="preserve"> </v>
      </c>
    </row>
    <row r="27" spans="1:19">
      <c r="A27" s="289"/>
      <c r="B27" s="292" t="str">
        <f>Badges!C10</f>
        <v>Build a bookmark</v>
      </c>
      <c r="C27" s="290" t="str">
        <f>IF(Badges!G10="A","A"," ")</f>
        <v xml:space="preserve"> </v>
      </c>
      <c r="E27" s="289"/>
      <c r="F27" s="292" t="str">
        <f>Badges!C79</f>
        <v>Make your own ice cream</v>
      </c>
      <c r="G27" s="290" t="str">
        <f>IF(Badges!G83="A","A"," ")</f>
        <v xml:space="preserve"> </v>
      </c>
      <c r="I27" s="289"/>
      <c r="J27" s="292" t="str">
        <f>Badges!C157</f>
        <v>Take your own reusable bag to the</v>
      </c>
      <c r="K27" s="290" t="str">
        <f>IF(Badges!G156="A","A"," ")</f>
        <v xml:space="preserve"> </v>
      </c>
      <c r="M27" s="289"/>
      <c r="N27" s="292" t="str">
        <f>Badges!C230</f>
        <v>Be a family grocery helper</v>
      </c>
      <c r="O27" s="290" t="str">
        <f>IF(Badges!G230="A","A"," ")</f>
        <v xml:space="preserve"> </v>
      </c>
      <c r="Q27" s="289"/>
      <c r="R27" s="292" t="str">
        <f>Badges!C304</f>
        <v>The new ballpark</v>
      </c>
      <c r="S27" s="290" t="str">
        <f>IF(Badges!G304="A","A","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IF(Badges!G12="A","A"," ")</f>
        <v xml:space="preserve"> </v>
      </c>
      <c r="E29" s="289"/>
      <c r="F29" s="292" t="str">
        <f>Badges!C85</f>
        <v>Eggs in salt water</v>
      </c>
      <c r="G29" s="290" t="str">
        <f>IF(Badges!G85="A","A"," ")</f>
        <v xml:space="preserve"> </v>
      </c>
      <c r="I29" s="289"/>
      <c r="J29" s="292" t="str">
        <f>Badges!C159</f>
        <v>How much trash can you stash</v>
      </c>
      <c r="K29" s="290" t="str">
        <f>IF(Badges!G158="A","A"," ")</f>
        <v xml:space="preserve"> </v>
      </c>
      <c r="M29" s="289"/>
      <c r="N29" s="292" t="str">
        <f>Badges!C232</f>
        <v>Organize a Girl Scout place</v>
      </c>
      <c r="O29" s="290" t="str">
        <f>IF(Badges!G232="A","A"," ")</f>
        <v xml:space="preserve"> </v>
      </c>
      <c r="Q29" s="289">
        <v>1</v>
      </c>
      <c r="R29" s="292" t="str">
        <f>Badges!C308</f>
        <v>Warm up your inventor's mind</v>
      </c>
      <c r="S29" s="304"/>
    </row>
    <row r="30" spans="1:19">
      <c r="A30" s="289"/>
      <c r="B30" s="292" t="str">
        <f>Badges!C13</f>
        <v>Hometown history</v>
      </c>
      <c r="C30" s="290" t="str">
        <f>IF(Badges!G13="A","A"," ")</f>
        <v xml:space="preserve"> </v>
      </c>
      <c r="E30" s="289"/>
      <c r="F30" s="292" t="str">
        <f>Badges!C86</f>
        <v>Dancing raisins</v>
      </c>
      <c r="G30" s="290" t="str">
        <f>IF(Badges!G86="A","A"," ")</f>
        <v xml:space="preserve"> </v>
      </c>
      <c r="I30" s="289"/>
      <c r="J30" s="292" t="str">
        <f>Badges!C160</f>
        <v>Recycle plastic bags</v>
      </c>
      <c r="K30" s="290" t="str">
        <f>IF(Badges!G159="A","A"," ")</f>
        <v xml:space="preserve"> </v>
      </c>
      <c r="M30" s="289"/>
      <c r="N30" s="292" t="str">
        <f>Badges!C233</f>
        <v>Organize a community place</v>
      </c>
      <c r="O30" s="290" t="str">
        <f>IF(Badges!G233="A","A"," ")</f>
        <v xml:space="preserve"> </v>
      </c>
      <c r="Q30" s="289"/>
      <c r="R30" s="292" t="str">
        <f>Badges!C309</f>
        <v>Make up five new uses for a box</v>
      </c>
      <c r="S30" s="290" t="str">
        <f>IF(Badges!G309="A","A"," ")</f>
        <v xml:space="preserve"> </v>
      </c>
    </row>
    <row r="31" spans="1:19">
      <c r="A31" s="289"/>
      <c r="B31" s="292" t="str">
        <f>Badges!C14</f>
        <v>Online art walk</v>
      </c>
      <c r="C31" s="290" t="str">
        <f>IF(Badges!G14="A","A"," ")</f>
        <v xml:space="preserve"> </v>
      </c>
      <c r="E31" s="289"/>
      <c r="F31" s="292" t="str">
        <f>Badges!C83</f>
        <v>Bend water</v>
      </c>
      <c r="G31" s="290" t="str">
        <f>IF(Badges!G87="A","A"," ")</f>
        <v xml:space="preserve"> </v>
      </c>
      <c r="I31" s="289"/>
      <c r="J31" s="292" t="str">
        <f>Badges!C161</f>
        <v>Donate toys and clothes</v>
      </c>
      <c r="K31" s="290" t="str">
        <f>IF(Badges!G160="A","A"," ")</f>
        <v xml:space="preserve"> </v>
      </c>
      <c r="M31" s="289"/>
      <c r="N31" s="292" t="str">
        <f>Badges!C234</f>
        <v>Help a relative, friend, or neighbor</v>
      </c>
      <c r="O31" s="290" t="str">
        <f>IF(Badges!G234="A","A"," ")</f>
        <v xml:space="preserve"> </v>
      </c>
      <c r="Q31" s="289"/>
      <c r="R31" s="292" t="str">
        <f>Badges!C310</f>
        <v>Come up with fun and different</v>
      </c>
      <c r="S31" s="290" t="str">
        <f>IF(Badges!G310="A","A","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IF(Badges!G311="A","A"," ")</f>
        <v xml:space="preserve"> </v>
      </c>
    </row>
    <row r="33" spans="1:19">
      <c r="A33" s="289"/>
      <c r="B33" s="292" t="str">
        <f>Badges!C16</f>
        <v>Road trip</v>
      </c>
      <c r="C33" s="290" t="str">
        <f>IF(Badges!G16="A","A"," ")</f>
        <v xml:space="preserve"> </v>
      </c>
      <c r="E33" s="289"/>
      <c r="F33" s="292" t="str">
        <f>Badges!C89</f>
        <v>Soda geyser</v>
      </c>
      <c r="G33" s="290" t="str">
        <f>IF(Badges!G89="A","A"," ")</f>
        <v xml:space="preserve"> </v>
      </c>
      <c r="I33" s="289"/>
      <c r="J33" s="292" t="str">
        <f>Badges!C163</f>
        <v>Clean or replace an air filter</v>
      </c>
      <c r="K33" s="290" t="str">
        <f>IF(Badges!G162="A","A","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IF(Badges!G17="A","A"," ")</f>
        <v xml:space="preserve"> </v>
      </c>
      <c r="E34" s="289"/>
      <c r="F34" s="292" t="str">
        <f>Badges!C90</f>
        <v>Film-canister rockets</v>
      </c>
      <c r="G34" s="290" t="str">
        <f>IF(Badges!G90="A","A"," ")</f>
        <v xml:space="preserve"> </v>
      </c>
      <c r="I34" s="289"/>
      <c r="J34" s="292" t="str">
        <f>Badges!C164</f>
        <v>Discover natural filters</v>
      </c>
      <c r="K34" s="290" t="str">
        <f>IF(Badges!G163="A","A"," ")</f>
        <v xml:space="preserve"> </v>
      </c>
      <c r="M34" s="289"/>
      <c r="N34" s="292" t="str">
        <f>Badges!C240</f>
        <v>Make a letterboxing dictionary</v>
      </c>
      <c r="O34" s="290" t="str">
        <f>IF(Badges!G240="A","A"," ")</f>
        <v xml:space="preserve"> </v>
      </c>
      <c r="Q34" s="289"/>
      <c r="R34" s="292" t="str">
        <f>Badges!C313</f>
        <v>Making music</v>
      </c>
      <c r="S34" s="290" t="str">
        <f>IF(Badges!G313="A","A"," ")</f>
        <v xml:space="preserve"> </v>
      </c>
    </row>
    <row r="35" spans="1:19">
      <c r="A35" s="289"/>
      <c r="B35" s="292" t="str">
        <f>Badges!C18</f>
        <v>3…2…1…blastoff!</v>
      </c>
      <c r="C35" s="290" t="str">
        <f>IF(Badges!G18="A","A"," ")</f>
        <v xml:space="preserve"> </v>
      </c>
      <c r="E35" s="289"/>
      <c r="F35" s="292" t="str">
        <f>Badges!C87</f>
        <v>Lemons vs. limes</v>
      </c>
      <c r="G35" s="290" t="str">
        <f>IF(Badges!G91="A","A"," ")</f>
        <v xml:space="preserve"> </v>
      </c>
      <c r="I35" s="289"/>
      <c r="J35" s="292" t="str">
        <f>Badges!C165</f>
        <v>Make a natural air freshener</v>
      </c>
      <c r="K35" s="290" t="str">
        <f>IF(Badges!G164="A","A"," ")</f>
        <v xml:space="preserve"> </v>
      </c>
      <c r="M35" s="289"/>
      <c r="N35" s="292" t="str">
        <f>Badges!C241</f>
        <v>Think of hiding places</v>
      </c>
      <c r="O35" s="290" t="str">
        <f>IF(Badges!G241="A","A"," ")</f>
        <v xml:space="preserve"> </v>
      </c>
      <c r="Q35" s="289"/>
      <c r="R35" s="292" t="str">
        <f>Badges!C314</f>
        <v>Carrying lunch</v>
      </c>
      <c r="S35" s="290" t="str">
        <f>IF(Badges!G314="A","A","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IF(Badges!G242="A","A"," ")</f>
        <v xml:space="preserve"> </v>
      </c>
      <c r="Q36" s="289"/>
      <c r="R36" s="292" t="str">
        <f>Badges!C315</f>
        <v>Watering plants</v>
      </c>
      <c r="S36" s="290" t="str">
        <f>IF(Badges!G315="A","A"," ")</f>
        <v xml:space="preserve"> </v>
      </c>
    </row>
    <row r="37" spans="1:19" ht="12.75" customHeight="1">
      <c r="A37" s="289"/>
      <c r="B37" s="292" t="str">
        <f>Badges!C20</f>
        <v>Here is my card</v>
      </c>
      <c r="C37" s="290" t="str">
        <f>IF(Badges!G20="A","A"," ")</f>
        <v xml:space="preserve"> </v>
      </c>
      <c r="E37" s="289"/>
      <c r="F37" s="292" t="str">
        <f>Badges!C93</f>
        <v>Giant bubbles</v>
      </c>
      <c r="G37" s="290" t="str">
        <f>IF(Badges!G93="A","A","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IF(Badges!G21="A","A"," ")</f>
        <v xml:space="preserve"> </v>
      </c>
      <c r="E38" s="289"/>
      <c r="F38" s="292" t="str">
        <f>Badges!C94</f>
        <v>Homemade Silly Putty</v>
      </c>
      <c r="G38" s="290" t="str">
        <f>IF(Badges!G94="A","A"," ")</f>
        <v xml:space="preserve"> </v>
      </c>
      <c r="I38" s="289"/>
      <c r="J38" s="292" t="str">
        <f>Badges!C170</f>
        <v>Hold a scavenger hunt in your</v>
      </c>
      <c r="K38" s="290" t="str">
        <f>IF(Badges!G170="A","A"," ")</f>
        <v xml:space="preserve"> </v>
      </c>
      <c r="M38" s="289"/>
      <c r="N38" s="292" t="str">
        <f>Badges!C244</f>
        <v>Cut your own stamp from craft foam</v>
      </c>
      <c r="O38" s="290" t="str">
        <f>IF(Badges!G244="A","A"," ")</f>
        <v xml:space="preserve"> </v>
      </c>
      <c r="Q38" s="289"/>
      <c r="R38" s="292" t="str">
        <f>Badges!C317</f>
        <v>Mornings</v>
      </c>
      <c r="S38" s="290" t="str">
        <f>IF(Badges!G317="A","A"," ")</f>
        <v xml:space="preserve"> </v>
      </c>
    </row>
    <row r="39" spans="1:19">
      <c r="A39" s="289"/>
      <c r="B39" s="292" t="str">
        <f>Badges!C22</f>
        <v>Dear President…</v>
      </c>
      <c r="C39" s="290" t="str">
        <f>IF(Badges!G22="A","A"," ")</f>
        <v xml:space="preserve"> </v>
      </c>
      <c r="E39" s="289"/>
      <c r="F39" s="292" t="str">
        <f>Badges!C91</f>
        <v>Blow up a balloon without using</v>
      </c>
      <c r="G39" s="290" t="str">
        <f>IF(Badges!G95="A","A"," ")</f>
        <v xml:space="preserve"> </v>
      </c>
      <c r="I39" s="289"/>
      <c r="J39" s="292" t="str">
        <f>Badges!C171</f>
        <v>Play Kim's Game</v>
      </c>
      <c r="K39" s="290" t="str">
        <f>IF(Badges!G171="A","A"," ")</f>
        <v xml:space="preserve"> </v>
      </c>
      <c r="M39" s="289"/>
      <c r="N39" s="292" t="str">
        <f>Badges!C245</f>
        <v>Use a stamp-making kit from a</v>
      </c>
      <c r="O39" s="290" t="str">
        <f>IF(Badges!G245="A","A"," ")</f>
        <v xml:space="preserve"> </v>
      </c>
      <c r="Q39" s="289"/>
      <c r="R39" s="292" t="str">
        <f>Badges!C318</f>
        <v>Lunch at school</v>
      </c>
      <c r="S39" s="290" t="str">
        <f>IF(Badges!G318="A","A","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IF(Badges!G172="A","A"," ")</f>
        <v xml:space="preserve"> </v>
      </c>
      <c r="M40" s="289"/>
      <c r="N40" s="292" t="str">
        <f>Badges!C246</f>
        <v>Choose a special stamp</v>
      </c>
      <c r="O40" s="290" t="str">
        <f>IF(Badges!G246="A","A"," ")</f>
        <v xml:space="preserve"> </v>
      </c>
      <c r="Q40" s="289"/>
      <c r="R40" s="292" t="str">
        <f>Badges!C319</f>
        <v>Brownie meetings</v>
      </c>
      <c r="S40" s="290" t="str">
        <f>IF(Badges!G319="A","A"," ")</f>
        <v xml:space="preserve"> </v>
      </c>
    </row>
    <row r="41" spans="1:19">
      <c r="A41" s="289"/>
      <c r="B41" s="292" t="str">
        <f>Badges!C24</f>
        <v>Game on</v>
      </c>
      <c r="C41" s="290" t="str">
        <f>IF(Badges!G24="A","A","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IF(Badges!G25="A","A"," ")</f>
        <v xml:space="preserve"> </v>
      </c>
      <c r="E42" s="289"/>
      <c r="F42" s="292" t="str">
        <f>Badges!C100</f>
        <v>Read two stories starring families</v>
      </c>
      <c r="G42" s="290" t="str">
        <f>IF(Badges!G100="A","A"," ")</f>
        <v xml:space="preserve"> </v>
      </c>
      <c r="I42" s="289"/>
      <c r="J42" s="292" t="str">
        <f>Badges!C174</f>
        <v>Listen for 10 different sounds</v>
      </c>
      <c r="K42" s="290" t="str">
        <f>IF(Badges!G174="A","A"," ")</f>
        <v xml:space="preserve"> </v>
      </c>
      <c r="M42" s="289"/>
      <c r="N42" s="292" t="str">
        <f>Badges!C248</f>
        <v>Create a fill-in-the-blank clue</v>
      </c>
      <c r="O42" s="290" t="str">
        <f>IF(Badges!G248="A","A"," ")</f>
        <v xml:space="preserve"> </v>
      </c>
      <c r="Q42" s="289"/>
      <c r="R42" s="292" t="str">
        <f>Badges!C321</f>
        <v>Mind-map</v>
      </c>
      <c r="S42" s="290" t="str">
        <f>IF(Badges!G321="A","A"," ")</f>
        <v xml:space="preserve"> </v>
      </c>
    </row>
    <row r="43" spans="1:19" ht="12.75" customHeight="1">
      <c r="A43" s="289"/>
      <c r="B43" s="292" t="str">
        <f>Badges!C26</f>
        <v>Print on</v>
      </c>
      <c r="C43" s="290" t="str">
        <f>IF(Badges!G26="A","A"," ")</f>
        <v xml:space="preserve"> </v>
      </c>
      <c r="E43" s="289"/>
      <c r="F43" s="292" t="str">
        <f>Badges!C101</f>
        <v>Watch a family story</v>
      </c>
      <c r="G43" s="290" t="str">
        <f>IF(Badges!G101="A","A"," ")</f>
        <v xml:space="preserve"> </v>
      </c>
      <c r="I43" s="289"/>
      <c r="J43" s="292" t="str">
        <f>Badges!C175</f>
        <v>Listen to sound boxes</v>
      </c>
      <c r="K43" s="290" t="str">
        <f>IF(Badges!G175="A","A"," ")</f>
        <v xml:space="preserve"> </v>
      </c>
      <c r="M43" s="289"/>
      <c r="N43" s="292" t="str">
        <f>Badges!C249</f>
        <v>Create a scramble</v>
      </c>
      <c r="O43" s="290" t="str">
        <f>IF(Badges!G249="A","A"," ")</f>
        <v xml:space="preserve"> </v>
      </c>
      <c r="Q43" s="289"/>
      <c r="R43" s="292" t="str">
        <f>Badges!C322</f>
        <v>Sketch it out</v>
      </c>
      <c r="S43" s="290" t="str">
        <f>IF(Badges!G322="A","A"," ")</f>
        <v xml:space="preserve"> </v>
      </c>
    </row>
    <row r="44" spans="1:19">
      <c r="A44" s="466" t="str">
        <f>Badges!B29</f>
        <v>My Best Self</v>
      </c>
      <c r="B44" s="467"/>
      <c r="C44" s="467"/>
      <c r="E44" s="289"/>
      <c r="F44" s="292" t="str">
        <f>Badges!C102</f>
        <v>Share family stories with friends</v>
      </c>
      <c r="G44" s="290" t="str">
        <f>IF(Badges!G102="A","A"," ")</f>
        <v xml:space="preserve"> </v>
      </c>
      <c r="I44" s="289"/>
      <c r="J44" s="292" t="str">
        <f>Badges!C176</f>
        <v>Wear safety earplugs to understand</v>
      </c>
      <c r="K44" s="290" t="str">
        <f>IF(Badges!G176="A","A"," ")</f>
        <v xml:space="preserve"> </v>
      </c>
      <c r="M44" s="289"/>
      <c r="N44" s="292" t="str">
        <f>Badges!C250</f>
        <v>Create a number code clue</v>
      </c>
      <c r="O44" s="290" t="str">
        <f>IF(Badges!G250="A","A"," ")</f>
        <v xml:space="preserve"> </v>
      </c>
      <c r="Q44" s="289"/>
      <c r="R44" s="292" t="str">
        <f>Badges!C323</f>
        <v>Buddy up and brainstorm lots of</v>
      </c>
      <c r="S44" s="290" t="str">
        <f>IF(Badges!G323="A","A","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IF(Badges!G31="A","A"," ")</f>
        <v xml:space="preserve"> </v>
      </c>
      <c r="E46" s="289"/>
      <c r="F46" s="292" t="str">
        <f>Badges!C104</f>
        <v>Ask about a festival, holiday, or</v>
      </c>
      <c r="G46" s="290" t="str">
        <f>IF(Badges!G104="A","A"," ")</f>
        <v xml:space="preserve"> </v>
      </c>
      <c r="I46" s="289"/>
      <c r="J46" s="292" t="str">
        <f>Badges!C178</f>
        <v>Follow a friend using only your nose</v>
      </c>
      <c r="K46" s="290" t="str">
        <f>IF(Badges!G178="A","A"," ")</f>
        <v xml:space="preserve"> </v>
      </c>
      <c r="M46" s="289"/>
      <c r="N46" s="292" t="str">
        <f>Badges!C252</f>
        <v>Go on a letterbox search using a</v>
      </c>
      <c r="O46" s="290" t="str">
        <f>IF(Badges!G252="A","A"," ")</f>
        <v xml:space="preserve"> </v>
      </c>
      <c r="Q46" s="289"/>
      <c r="R46" s="292" t="str">
        <f>Badges!C325</f>
        <v>Draw it</v>
      </c>
      <c r="S46" s="290" t="str">
        <f>IF(Badges!G325="A","A"," ")</f>
        <v xml:space="preserve"> </v>
      </c>
    </row>
    <row r="47" spans="1:19">
      <c r="A47" s="289"/>
      <c r="B47" s="292" t="str">
        <f>Badges!C32</f>
        <v xml:space="preserve">Write on your elf self where you </v>
      </c>
      <c r="C47" s="290" t="str">
        <f>IF(Badges!G32="A","A"," ")</f>
        <v xml:space="preserve"> </v>
      </c>
      <c r="E47" s="289"/>
      <c r="F47" s="292" t="str">
        <f>Badges!C105</f>
        <v>Ask about a song, game, or</v>
      </c>
      <c r="G47" s="290" t="str">
        <f>IF(Badges!G105="A","A"," ")</f>
        <v xml:space="preserve"> </v>
      </c>
      <c r="I47" s="289"/>
      <c r="J47" s="292" t="str">
        <f>Badges!C179</f>
        <v>Play a smelly game with your</v>
      </c>
      <c r="K47" s="290" t="str">
        <f>IF(Badges!G179="A","A"," ")</f>
        <v xml:space="preserve"> </v>
      </c>
      <c r="M47" s="289"/>
      <c r="N47" s="292" t="str">
        <f>Badges!C253</f>
        <v>Go on an adventure in a new place</v>
      </c>
      <c r="O47" s="290" t="str">
        <f>IF(Badges!G253="A","A"," ")</f>
        <v xml:space="preserve"> </v>
      </c>
      <c r="Q47" s="289"/>
      <c r="R47" s="292" t="str">
        <f>Badges!C326</f>
        <v>Act it out</v>
      </c>
      <c r="S47" s="290" t="str">
        <f>IF(Badges!G326="A","A"," ")</f>
        <v xml:space="preserve"> </v>
      </c>
    </row>
    <row r="48" spans="1:19">
      <c r="A48" s="289"/>
      <c r="B48" s="292" t="str">
        <f>Badges!C33</f>
        <v>Share how you're unique</v>
      </c>
      <c r="C48" s="290" t="str">
        <f>IF(Badges!G33="A","A"," ")</f>
        <v xml:space="preserve"> </v>
      </c>
      <c r="E48" s="289"/>
      <c r="F48" s="292" t="str">
        <f>Badges!C106</f>
        <v>Ask about a family recipe</v>
      </c>
      <c r="G48" s="290" t="str">
        <f>IF(Badges!G106="A","A"," ")</f>
        <v xml:space="preserve"> </v>
      </c>
      <c r="I48" s="289"/>
      <c r="J48" s="292" t="str">
        <f>Badges!C180</f>
        <v>Try sniffing out three different foods</v>
      </c>
      <c r="K48" s="290" t="str">
        <f>IF(Badges!G180="A","A"," ")</f>
        <v xml:space="preserve"> </v>
      </c>
      <c r="M48" s="289"/>
      <c r="N48" s="292" t="str">
        <f>Badges!C254</f>
        <v xml:space="preserve">Go on a letterbox search that </v>
      </c>
      <c r="O48" s="290" t="str">
        <f>IF(Badges!G254="A","A"," ")</f>
        <v xml:space="preserve"> </v>
      </c>
      <c r="Q48" s="289"/>
      <c r="R48" s="292" t="str">
        <f>Badges!C327</f>
        <v>Build it</v>
      </c>
      <c r="S48" s="290" t="str">
        <f>IF(Badges!G327="A","A","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IF(Badges!G35="A","A"," ")</f>
        <v xml:space="preserve"> </v>
      </c>
      <c r="E50" s="289"/>
      <c r="F50" s="292" t="str">
        <f>Badges!C108</f>
        <v>Use the story tree</v>
      </c>
      <c r="G50" s="290" t="str">
        <f>IF(Badges!G108="A","A"," ")</f>
        <v xml:space="preserve"> </v>
      </c>
      <c r="I50" s="289"/>
      <c r="J50" s="292" t="str">
        <f>Badges!C182</f>
        <v>Do a taste test with salty, sweet</v>
      </c>
      <c r="K50" s="290" t="str">
        <f>IF(Badges!G182="A","A"," ")</f>
        <v xml:space="preserve"> </v>
      </c>
      <c r="M50" s="289"/>
      <c r="N50" s="292" t="str">
        <f>Badges!C256</f>
        <v>Hide a letterbox in your yard</v>
      </c>
      <c r="O50" s="290" t="str">
        <f>IF(Badges!G256="A","A"," ")</f>
        <v xml:space="preserve"> </v>
      </c>
      <c r="Q50" s="289">
        <v>1</v>
      </c>
      <c r="R50" s="292" t="str">
        <f>Badges!C331</f>
        <v>Make friendly introductions</v>
      </c>
      <c r="S50" s="304"/>
    </row>
    <row r="51" spans="1:19">
      <c r="A51" s="289"/>
      <c r="B51" s="292" t="str">
        <f>Badges!C36</f>
        <v>Try three different kinds of exercise</v>
      </c>
      <c r="C51" s="290" t="str">
        <f>IF(Badges!G36="A","A"," ")</f>
        <v xml:space="preserve"> </v>
      </c>
      <c r="E51" s="289"/>
      <c r="F51" s="292" t="str">
        <f>Badges!C109</f>
        <v>Draw or paint your tree</v>
      </c>
      <c r="G51" s="290" t="str">
        <f>IF(Badges!G109="A","A"," ")</f>
        <v xml:space="preserve"> </v>
      </c>
      <c r="I51" s="289"/>
      <c r="J51" s="292" t="str">
        <f>Badges!C183</f>
        <v>Look at the taste buds on a friend's</v>
      </c>
      <c r="K51" s="290" t="str">
        <f>IF(Badges!G183="A","A"," ")</f>
        <v xml:space="preserve"> </v>
      </c>
      <c r="M51" s="289"/>
      <c r="N51" s="292" t="str">
        <f>Badges!C257</f>
        <v>Hide a letterbox along a nearby</v>
      </c>
      <c r="O51" s="290" t="str">
        <f>IF(Badges!G257="A","A"," ")</f>
        <v xml:space="preserve"> </v>
      </c>
      <c r="Q51" s="289"/>
      <c r="R51" s="292" t="str">
        <f>Badges!C332</f>
        <v>Introduce yourself</v>
      </c>
      <c r="S51" s="290" t="str">
        <f>IF(Badges!G332="A","A"," ")</f>
        <v xml:space="preserve"> </v>
      </c>
    </row>
    <row r="52" spans="1:19">
      <c r="A52" s="289"/>
      <c r="B52" s="292" t="str">
        <f>Badges!C37</f>
        <v>Take a thirsty challenge</v>
      </c>
      <c r="C52" s="290" t="str">
        <f>IF(Badges!G37="A","A"," ")</f>
        <v xml:space="preserve"> </v>
      </c>
      <c r="E52" s="289"/>
      <c r="F52" s="292" t="str">
        <f>Badges!C110</f>
        <v xml:space="preserve">Use software on a computer, or </v>
      </c>
      <c r="G52" s="290" t="str">
        <f>IF(Badges!G110="A","A"," ")</f>
        <v xml:space="preserve"> </v>
      </c>
      <c r="I52" s="289"/>
      <c r="J52" s="292" t="str">
        <f>Badges!C184</f>
        <v>Explore how sight influences taste</v>
      </c>
      <c r="K52" s="290" t="str">
        <f>IF(Badges!G184="A","A"," ")</f>
        <v xml:space="preserve"> </v>
      </c>
      <c r="M52" s="289"/>
      <c r="N52" s="292" t="str">
        <f>Badges!C258</f>
        <v>Hide a letterbox using compass</v>
      </c>
      <c r="O52" s="290" t="str">
        <f>IF(Badges!G258="A","A"," ")</f>
        <v xml:space="preserve"> </v>
      </c>
      <c r="Q52" s="289"/>
      <c r="R52" s="292" t="str">
        <f>Badges!C333</f>
        <v>Introduce a friend to someone else</v>
      </c>
      <c r="S52" s="290" t="str">
        <f>IF(Badges!G333="A","A","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IF(Badges!G334="A","A"," ")</f>
        <v xml:space="preserve"> </v>
      </c>
    </row>
    <row r="54" spans="1:19">
      <c r="A54" s="289"/>
      <c r="B54" s="292" t="str">
        <f>Badges!C39</f>
        <v>Talk about three common reasons</v>
      </c>
      <c r="C54" s="290" t="str">
        <f>IF(Badges!G39="A","A"," ")</f>
        <v xml:space="preserve"> </v>
      </c>
      <c r="E54" s="289"/>
      <c r="F54" s="292" t="str">
        <f>Badges!C112</f>
        <v>Ask about an old photo</v>
      </c>
      <c r="G54" s="290" t="str">
        <f>IF(Badges!G112="A","A"," ")</f>
        <v xml:space="preserve"> </v>
      </c>
      <c r="I54" s="289"/>
      <c r="J54" s="292" t="str">
        <f>Badges!C186</f>
        <v>Find things that have different</v>
      </c>
      <c r="K54" s="290" t="str">
        <f>IF(Badges!G186="A","A","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IF(Badges!G40="A","A"," ")</f>
        <v xml:space="preserve"> </v>
      </c>
      <c r="E55" s="289"/>
      <c r="F55" s="292" t="str">
        <f>Badges!C113</f>
        <v>Talk about an object that has been</v>
      </c>
      <c r="G55" s="290" t="str">
        <f>IF(Badges!G113="A","A"," ")</f>
        <v xml:space="preserve"> </v>
      </c>
      <c r="I55" s="289"/>
      <c r="J55" s="292" t="str">
        <f>Badges!C187</f>
        <v>Try an arm or leg touch test</v>
      </c>
      <c r="K55" s="290" t="str">
        <f>IF(Badges!G187="A","A"," ")</f>
        <v xml:space="preserve"> </v>
      </c>
      <c r="M55" s="289"/>
      <c r="N55" s="292" t="str">
        <f>Badges!C263</f>
        <v>Play bingo at a pet store</v>
      </c>
      <c r="O55" s="290" t="str">
        <f>IF(Badges!G263="A","A"," ")</f>
        <v xml:space="preserve"> </v>
      </c>
      <c r="Q55" s="289"/>
      <c r="R55" s="292" t="str">
        <f>Badges!C336</f>
        <v>Write a name poem</v>
      </c>
      <c r="S55" s="290" t="str">
        <f>IF(Badges!G336="A","A"," ")</f>
        <v xml:space="preserve"> </v>
      </c>
    </row>
    <row r="56" spans="1:19">
      <c r="A56" s="289"/>
      <c r="B56" s="292" t="str">
        <f>Badges!C41</f>
        <v>Find out about bandages</v>
      </c>
      <c r="C56" s="290" t="str">
        <f>IF(Badges!G41="A","A"," ")</f>
        <v xml:space="preserve"> </v>
      </c>
      <c r="E56" s="289"/>
      <c r="F56" s="292" t="str">
        <f>Badges!C114</f>
        <v>Ask about an object that belongs</v>
      </c>
      <c r="G56" s="290" t="str">
        <f>IF(Badges!G114="A","A"," ")</f>
        <v xml:space="preserve"> </v>
      </c>
      <c r="I56" s="289"/>
      <c r="J56" s="292" t="str">
        <f>Badges!C188</f>
        <v>Try Braille</v>
      </c>
      <c r="K56" s="290" t="str">
        <f>IF(Badges!G188="A","A"," ")</f>
        <v xml:space="preserve"> </v>
      </c>
      <c r="M56" s="289"/>
      <c r="N56" s="292" t="str">
        <f>Badges!C264</f>
        <v>Play bingo at a veterinarian's office</v>
      </c>
      <c r="O56" s="290" t="str">
        <f>IF(Badges!G264="A","A"," ")</f>
        <v xml:space="preserve"> </v>
      </c>
      <c r="Q56" s="289"/>
      <c r="R56" s="292" t="str">
        <f>Badges!C337</f>
        <v>Give something special to a friend</v>
      </c>
      <c r="S56" s="290" t="str">
        <f>IF(Badges!G337="A","A","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IF(Badges!G265="A","A"," ")</f>
        <v xml:space="preserve"> </v>
      </c>
      <c r="Q57" s="289"/>
      <c r="R57" s="292" t="str">
        <f>Badges!C338</f>
        <v>Be a friend to someone you don't</v>
      </c>
      <c r="S57" s="290" t="str">
        <f>IF(Badges!G338="A","A"," ")</f>
        <v xml:space="preserve"> </v>
      </c>
    </row>
    <row r="58" spans="1:19">
      <c r="A58" s="289"/>
      <c r="B58" s="292" t="str">
        <f>Badges!C43</f>
        <v>Create a "happy box" with five</v>
      </c>
      <c r="C58" s="290" t="str">
        <f>IF(Badges!G43="A","A"," ")</f>
        <v xml:space="preserve"> </v>
      </c>
      <c r="E58" s="289"/>
      <c r="F58" s="292" t="str">
        <f>Badges!C116</f>
        <v>Have a "family tree" potluck party</v>
      </c>
      <c r="G58" s="290" t="str">
        <f>IF(Badges!G116="A","A","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IF(Badges!G44="A","A"," ")</f>
        <v xml:space="preserve"> </v>
      </c>
      <c r="E59" s="289"/>
      <c r="F59" s="292" t="str">
        <f>Badges!C117</f>
        <v>Make a family crest</v>
      </c>
      <c r="G59" s="290" t="str">
        <f>IF(Badges!G117="A","A"," ")</f>
        <v xml:space="preserve"> </v>
      </c>
      <c r="I59" s="289"/>
      <c r="J59" s="292" t="str">
        <f>Badges!C193</f>
        <v>Find a trail</v>
      </c>
      <c r="K59" s="290" t="str">
        <f>IF(Badges!G193="A","A"," ")</f>
        <v xml:space="preserve"> </v>
      </c>
      <c r="M59" s="289"/>
      <c r="N59" s="292" t="str">
        <f>Badges!C267</f>
        <v>Be the cage or tank cleaner</v>
      </c>
      <c r="O59" s="290" t="str">
        <f>IF(Badges!G267="A","A"," ")</f>
        <v xml:space="preserve"> </v>
      </c>
      <c r="Q59" s="289"/>
      <c r="R59" s="292" t="str">
        <f>Badges!C340</f>
        <v>Do a friend's favorite thing</v>
      </c>
      <c r="S59" s="290" t="str">
        <f>IF(Badges!G340="A","A"," ")</f>
        <v xml:space="preserve"> </v>
      </c>
    </row>
    <row r="60" spans="1:19">
      <c r="A60" s="289"/>
      <c r="B60" s="292" t="str">
        <f>Badges!C45</f>
        <v xml:space="preserve">Moving helps our bodies feel </v>
      </c>
      <c r="C60" s="290" t="str">
        <f>IF(Badges!G45="A","A"," ")</f>
        <v xml:space="preserve"> </v>
      </c>
      <c r="E60" s="289"/>
      <c r="F60" s="292" t="str">
        <f>Badges!C118</f>
        <v>Become pen pals with another</v>
      </c>
      <c r="G60" s="290" t="str">
        <f>IF(Badges!G118="A","A"," ")</f>
        <v xml:space="preserve"> </v>
      </c>
      <c r="I60" s="289"/>
      <c r="J60" s="292" t="str">
        <f>Badges!C194</f>
        <v>Ask an expert</v>
      </c>
      <c r="K60" s="290" t="str">
        <f>IF(Badges!G194="A","A"," ")</f>
        <v xml:space="preserve"> </v>
      </c>
      <c r="M60" s="289"/>
      <c r="N60" s="292" t="str">
        <f>Badges!C268</f>
        <v>Learn how to muck out a stall</v>
      </c>
      <c r="O60" s="290" t="str">
        <f>IF(Badges!G268="A","A"," ")</f>
        <v xml:space="preserve"> </v>
      </c>
      <c r="Q60" s="289"/>
      <c r="R60" s="292" t="str">
        <f>Badges!C341</f>
        <v>Share a favorite activity with a friend</v>
      </c>
      <c r="S60" s="290" t="str">
        <f>IF(Badges!G341="A","A","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IF(Badges!G195="A","A"," ")</f>
        <v xml:space="preserve"> </v>
      </c>
      <c r="M61" s="289"/>
      <c r="N61" s="292" t="str">
        <f>Badges!C269</f>
        <v>Make a cozy sleeping space for a</v>
      </c>
      <c r="O61" s="290" t="str">
        <f>IF(Badges!G269="A","A"," ")</f>
        <v xml:space="preserve"> </v>
      </c>
      <c r="Q61" s="289"/>
      <c r="R61" s="292" t="str">
        <f>Badges!C342</f>
        <v>Try a game or activity that's new to</v>
      </c>
      <c r="S61" s="290" t="str">
        <f>IF(Badges!G342="A","A"," ")</f>
        <v xml:space="preserve"> </v>
      </c>
    </row>
    <row r="62" spans="1:19" ht="12.75" customHeight="1">
      <c r="A62" s="289"/>
      <c r="B62" s="292" t="str">
        <f>Badges!C47</f>
        <v>Visit a doctor, dentist, or</v>
      </c>
      <c r="C62" s="290" t="str">
        <f>IF(Badges!G47="A","A","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IF(Badges!G48="A","A"," ")</f>
        <v xml:space="preserve"> </v>
      </c>
      <c r="E63" s="289"/>
      <c r="F63" s="292" t="str">
        <f>Badges!C124</f>
        <v>Visit an art gallery or museum</v>
      </c>
      <c r="G63" s="290" t="str">
        <f>IF(Badges!G124="A","A"," ")</f>
        <v xml:space="preserve"> </v>
      </c>
      <c r="I63" s="289"/>
      <c r="J63" s="292" t="str">
        <f>Badges!C197</f>
        <v>Learn to follow trail signs</v>
      </c>
      <c r="K63" s="290" t="str">
        <f>IF(Badges!G197="A","A"," ")</f>
        <v xml:space="preserve"> </v>
      </c>
      <c r="M63" s="289"/>
      <c r="N63" s="292" t="str">
        <f>Badges!C271</f>
        <v>Ask a veterinarian about health</v>
      </c>
      <c r="O63" s="290" t="str">
        <f>IF(Badges!G271="A","A"," ")</f>
        <v xml:space="preserve"> </v>
      </c>
      <c r="Q63" s="289"/>
      <c r="R63" s="292" t="str">
        <f>Badges!C344</f>
        <v>Practice being a good listener</v>
      </c>
      <c r="S63" s="290" t="str">
        <f>IF(Badges!G344="A","A"," ")</f>
        <v xml:space="preserve"> </v>
      </c>
    </row>
    <row r="64" spans="1:19">
      <c r="A64" s="289"/>
      <c r="B64" s="292" t="str">
        <f>Badges!C49</f>
        <v>Meet someone who works in an</v>
      </c>
      <c r="C64" s="290" t="str">
        <f>IF(Badges!G49="A","A"," ")</f>
        <v xml:space="preserve"> </v>
      </c>
      <c r="E64" s="289"/>
      <c r="F64" s="292" t="str">
        <f>Badges!C125</f>
        <v>Look for clay in your life</v>
      </c>
      <c r="G64" s="290" t="str">
        <f>IF(Badges!G125="A","A"," ")</f>
        <v xml:space="preserve"> </v>
      </c>
      <c r="I64" s="289"/>
      <c r="J64" s="292" t="str">
        <f>Badges!C198</f>
        <v>Practice observation on a</v>
      </c>
      <c r="K64" s="290" t="str">
        <f>IF(Badges!G198="A","A"," ")</f>
        <v xml:space="preserve"> </v>
      </c>
      <c r="M64" s="289"/>
      <c r="N64" s="292" t="str">
        <f>Badges!C272</f>
        <v>Help a dog get exercise for one</v>
      </c>
      <c r="O64" s="290" t="str">
        <f>IF(Badges!G272="A","A"," ")</f>
        <v xml:space="preserve"> </v>
      </c>
      <c r="Q64" s="289"/>
      <c r="R64" s="292" t="str">
        <f>Badges!C345</f>
        <v>Remember what you agree about</v>
      </c>
      <c r="S64" s="290" t="str">
        <f>IF(Badges!G345="A","A"," ")</f>
        <v xml:space="preserve"> </v>
      </c>
    </row>
    <row r="65" spans="1:19">
      <c r="A65" s="466" t="str">
        <f>Badges!B52</f>
        <v>Dancer</v>
      </c>
      <c r="B65" s="467"/>
      <c r="C65" s="467"/>
      <c r="E65" s="289"/>
      <c r="F65" s="292" t="str">
        <f>Badges!C126</f>
        <v>Look in books, magazines, or</v>
      </c>
      <c r="G65" s="290" t="str">
        <f>IF(Badges!G126="A","A"," ")</f>
        <v xml:space="preserve"> </v>
      </c>
      <c r="I65" s="289"/>
      <c r="J65" s="292" t="str">
        <f>Badges!C199</f>
        <v>Know the trail</v>
      </c>
      <c r="K65" s="290" t="str">
        <f>IF(Badges!G199="A","A"," ")</f>
        <v xml:space="preserve"> </v>
      </c>
      <c r="M65" s="289"/>
      <c r="N65" s="292" t="str">
        <f>Badges!C273</f>
        <v>Find out how to keep different</v>
      </c>
      <c r="O65" s="290" t="str">
        <f>IF(Badges!G273="A","A"," ")</f>
        <v xml:space="preserve"> </v>
      </c>
      <c r="Q65" s="289"/>
      <c r="R65" s="292" t="str">
        <f>Badges!C346</f>
        <v>Find kind words</v>
      </c>
      <c r="S65" s="290" t="str">
        <f>IF(Badges!G346="A","A","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IF(Badges!G54="A","A"," ")</f>
        <v xml:space="preserve"> </v>
      </c>
      <c r="E67" s="289"/>
      <c r="F67" s="292" t="str">
        <f>Badges!C128</f>
        <v>Visit a potter's studio</v>
      </c>
      <c r="G67" s="290" t="str">
        <f>IF(Badges!G128="A","A"," ")</f>
        <v xml:space="preserve"> </v>
      </c>
      <c r="I67" s="289"/>
      <c r="J67" s="292" t="str">
        <f>Badges!C201</f>
        <v>Visit an outdoor store</v>
      </c>
      <c r="K67" s="290" t="str">
        <f>IF(Badges!G201="A","A"," ")</f>
        <v xml:space="preserve"> </v>
      </c>
      <c r="M67" s="289"/>
      <c r="N67" s="292" t="str">
        <f>Badges!C275</f>
        <v>Make up a game to play with a pet</v>
      </c>
      <c r="O67" s="290" t="str">
        <f>IF(Badges!G275="A","A"," ")</f>
        <v xml:space="preserve"> </v>
      </c>
      <c r="Q67" s="289"/>
      <c r="R67" s="292" t="str">
        <f>Badges!C348</f>
        <v>Invite another Brownie group to an</v>
      </c>
      <c r="S67" s="290" t="str">
        <f>IF(Badges!G348="A","A"," ")</f>
        <v xml:space="preserve"> </v>
      </c>
    </row>
    <row r="68" spans="1:19">
      <c r="A68" s="289"/>
      <c r="B68" s="292" t="str">
        <f>Badges!C55</f>
        <v>Make your warm-up animal themed</v>
      </c>
      <c r="C68" s="290" t="str">
        <f>IF(Badges!G55="A","A"," ")</f>
        <v xml:space="preserve"> </v>
      </c>
      <c r="E68" s="289"/>
      <c r="F68" s="292" t="str">
        <f>Badges!C129</f>
        <v>Invite a craft teacher to your</v>
      </c>
      <c r="G68" s="290" t="str">
        <f>IF(Badges!G129="A","A"," ")</f>
        <v xml:space="preserve"> </v>
      </c>
      <c r="I68" s="289"/>
      <c r="J68" s="292" t="str">
        <f>Badges!C202</f>
        <v>Ask an older Girl Scout</v>
      </c>
      <c r="K68" s="290" t="str">
        <f>IF(Badges!G202="A","A"," ")</f>
        <v xml:space="preserve"> </v>
      </c>
      <c r="M68" s="289"/>
      <c r="N68" s="292" t="str">
        <f>Badges!C276</f>
        <v>Make a simple pet toy</v>
      </c>
      <c r="O68" s="290" t="str">
        <f>IF(Badges!G276="A","A"," ")</f>
        <v xml:space="preserve"> </v>
      </c>
      <c r="Q68" s="289"/>
      <c r="R68" s="292" t="str">
        <f>Badges!C349</f>
        <v>Sit at a different table or area at</v>
      </c>
      <c r="S68" s="290" t="str">
        <f>IF(Badges!G349="A","A"," ")</f>
        <v xml:space="preserve"> </v>
      </c>
    </row>
    <row r="69" spans="1:19">
      <c r="A69" s="289"/>
      <c r="B69" s="292" t="str">
        <f>Badges!C56</f>
        <v>Use the music</v>
      </c>
      <c r="C69" s="290" t="str">
        <f>IF(Badges!G56="A","A"," ")</f>
        <v xml:space="preserve"> </v>
      </c>
      <c r="E69" s="289"/>
      <c r="F69" s="292" t="str">
        <f>Badges!C130</f>
        <v xml:space="preserve">Go to a pottery class at a </v>
      </c>
      <c r="G69" s="290" t="str">
        <f>IF(Badges!G130="A","A"," ")</f>
        <v xml:space="preserve"> </v>
      </c>
      <c r="I69" s="289"/>
      <c r="J69" s="292" t="str">
        <f>Badges!C203</f>
        <v>Invite an experienced hiker to your</v>
      </c>
      <c r="K69" s="290" t="str">
        <f>IF(Badges!G203="A","A"," ")</f>
        <v xml:space="preserve"> </v>
      </c>
      <c r="M69" s="289"/>
      <c r="N69" s="292" t="str">
        <f>Badges!C277</f>
        <v>Learn about how three different</v>
      </c>
      <c r="O69" s="290" t="str">
        <f>IF(Badges!G277="A","A"," ")</f>
        <v xml:space="preserve"> </v>
      </c>
      <c r="Q69" s="289"/>
      <c r="R69" s="292" t="str">
        <f>Badges!C350</f>
        <v>Go to a dance or art class, sports</v>
      </c>
      <c r="S69" s="290" t="str">
        <f>IF(Badges!G350="A","A"," ")</f>
        <v xml:space="preserve"> </v>
      </c>
    </row>
    <row r="70" spans="1:19" ht="23.25">
      <c r="A70" s="471" t="str">
        <f ca="1">MID(CELL("filename",A8),FIND(IF(ISERROR(FIND("]",CELL("filename",A8))),"$","]"),CELL("filename",A8))+1,256)</f>
        <v>Brownie 4</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IF('Age-Level'!G6="A","A","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IF('Age-Level'!G7="A","A"," ")</f>
        <v xml:space="preserve"> </v>
      </c>
    </row>
    <row r="73" spans="1:19">
      <c r="A73" s="485" t="str">
        <f>Summary!A23</f>
        <v>Painting</v>
      </c>
      <c r="B73" s="486"/>
      <c r="C73" s="342" t="str">
        <f>IF(Badges!G376="C","C",IF(Badges!G376="P","P",""))</f>
        <v/>
      </c>
      <c r="E73" s="289"/>
      <c r="F73" s="292" t="str">
        <f>Badges!C387</f>
        <v>Play popcorn</v>
      </c>
      <c r="G73" s="290" t="str">
        <f>IF(Badges!G387="A","A"," ")</f>
        <v xml:space="preserve"> </v>
      </c>
      <c r="I73" s="289"/>
      <c r="J73" s="292" t="str">
        <f>Badges!C460</f>
        <v>Get tips from a medical professional</v>
      </c>
      <c r="K73" s="290" t="str">
        <f>IF(Badges!G460="A","A"," ")</f>
        <v xml:space="preserve"> </v>
      </c>
      <c r="M73" s="289"/>
      <c r="N73" s="292" t="str">
        <f>Badges!C534</f>
        <v>Go to the movies with a friend</v>
      </c>
      <c r="O73" s="290" t="str">
        <f>IF(Badges!G534="A","A"," ")</f>
        <v xml:space="preserve"> </v>
      </c>
      <c r="Q73" s="479" t="str">
        <f>'Age-Level'!C8</f>
        <v>Cookie Pin (Year 1)</v>
      </c>
      <c r="R73" s="479"/>
      <c r="S73" s="297" t="str">
        <f>IF('Age-Level'!G8="A","A"," ")</f>
        <v xml:space="preserve"> </v>
      </c>
    </row>
    <row r="74" spans="1:19">
      <c r="A74" s="475" t="str">
        <f>Summary!A24</f>
        <v>Fair Play</v>
      </c>
      <c r="B74" s="476"/>
      <c r="C74" s="291" t="str">
        <f>IF(Badges!G399="C","C",IF(Badges!G399="P","P",""))</f>
        <v/>
      </c>
      <c r="E74" s="289"/>
      <c r="F74" s="292" t="str">
        <f>Badges!C388</f>
        <v>Untangle yourself from a human</v>
      </c>
      <c r="G74" s="290" t="str">
        <f>IF(Badges!G388="A","A"," ")</f>
        <v xml:space="preserve"> </v>
      </c>
      <c r="I74" s="289"/>
      <c r="J74" s="292" t="str">
        <f>Badges!C461</f>
        <v>Learn with the Red Cross</v>
      </c>
      <c r="K74" s="290" t="str">
        <f>IF(Badges!G461="A","A"," ")</f>
        <v xml:space="preserve"> </v>
      </c>
      <c r="M74" s="289"/>
      <c r="N74" s="292" t="str">
        <f>Badges!C535</f>
        <v>Get outdoors</v>
      </c>
      <c r="O74" s="290" t="str">
        <f>IF(Badges!G535="A","A"," ")</f>
        <v xml:space="preserve"> </v>
      </c>
      <c r="Q74" s="479" t="str">
        <f>'Age-Level'!C9</f>
        <v>Cookie Rally (Year 2)</v>
      </c>
      <c r="R74" s="479"/>
      <c r="S74" s="297" t="str">
        <f>IF('Age-Level'!G9="A","A"," ")</f>
        <v xml:space="preserve"> </v>
      </c>
    </row>
    <row r="75" spans="1:19">
      <c r="A75" s="475" t="str">
        <f>Summary!A25</f>
        <v>Celebrating Community</v>
      </c>
      <c r="B75" s="476"/>
      <c r="C75" s="291" t="str">
        <f>IF(Badges!G422="C","C",IF(Badges!G422="P","P",""))</f>
        <v/>
      </c>
      <c r="E75" s="289"/>
      <c r="F75" s="292" t="str">
        <f>Badges!C389</f>
        <v>Try a game of Octopus Tag</v>
      </c>
      <c r="G75" s="290" t="str">
        <f>IF(Badges!G389="A","A"," ")</f>
        <v xml:space="preserve"> </v>
      </c>
      <c r="I75" s="289"/>
      <c r="J75" s="292" t="str">
        <f>Badges!C462</f>
        <v>Talk to an EMT</v>
      </c>
      <c r="K75" s="290" t="str">
        <f>IF(Badges!G462="A","A"," ")</f>
        <v xml:space="preserve"> </v>
      </c>
      <c r="M75" s="289"/>
      <c r="N75" s="292" t="str">
        <f>Badges!C536</f>
        <v>Have fun with friends</v>
      </c>
      <c r="O75" s="290" t="str">
        <f>IF(Badges!G536="A","A"," ")</f>
        <v xml:space="preserve"> </v>
      </c>
      <c r="Q75" s="479" t="str">
        <f>'Age-Level'!C10</f>
        <v>Cookie Sales (Year 2)</v>
      </c>
      <c r="R75" s="479"/>
      <c r="S75" s="297" t="str">
        <f>IF('Age-Level'!G10="A","A"," ")</f>
        <v xml:space="preserve"> </v>
      </c>
    </row>
    <row r="76" spans="1:19">
      <c r="A76" s="475" t="str">
        <f>Summary!A26</f>
        <v>Snacks</v>
      </c>
      <c r="B76" s="476"/>
      <c r="C76" s="291" t="str">
        <f>IF(Badges!G445="C","C",IF(Badges!G445="P","P",""))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IF('Age-Level'!G11="A","A"," ")</f>
        <v xml:space="preserve"> </v>
      </c>
    </row>
    <row r="77" spans="1:19">
      <c r="A77" s="475" t="str">
        <f>Summary!A27</f>
        <v>Brownie First Aid</v>
      </c>
      <c r="B77" s="476"/>
      <c r="C77" s="291" t="str">
        <f>IF(Badges!G468="C","C",IF(Badges!G468="P","P",""))</f>
        <v/>
      </c>
      <c r="E77" s="289"/>
      <c r="F77" s="292" t="str">
        <f>Badges!C391</f>
        <v>See a sport live or on television</v>
      </c>
      <c r="G77" s="290" t="str">
        <f>IF(Badges!G391="A","A"," ")</f>
        <v xml:space="preserve"> </v>
      </c>
      <c r="I77" s="289"/>
      <c r="J77" s="292" t="str">
        <f>Badges!C464</f>
        <v>Take a hike</v>
      </c>
      <c r="K77" s="290" t="str">
        <f>IF(Badges!G464="A","A"," ")</f>
        <v xml:space="preserve"> </v>
      </c>
      <c r="M77" s="289">
        <v>1</v>
      </c>
      <c r="N77" s="292" t="str">
        <f>Badges!C540</f>
        <v>Learn what every person needs</v>
      </c>
      <c r="O77" s="304"/>
      <c r="Q77" s="479" t="str">
        <f>Summary!A66</f>
        <v>Fall Sales (Year 1)</v>
      </c>
      <c r="R77" s="479"/>
      <c r="S77" s="291" t="str">
        <f>IF('Age-Level'!G13="A","A","")</f>
        <v/>
      </c>
    </row>
    <row r="78" spans="1:19">
      <c r="A78" s="475" t="str">
        <f>Summary!A28</f>
        <v>Brownie Girl Scout Way</v>
      </c>
      <c r="B78" s="476"/>
      <c r="C78" s="291" t="str">
        <f>IF(Badges!G491="C","C",IF(Badges!G491="P","P",""))</f>
        <v/>
      </c>
      <c r="E78" s="289"/>
      <c r="F78" s="292" t="str">
        <f>Badges!C392</f>
        <v>Make more points</v>
      </c>
      <c r="G78" s="290" t="str">
        <f>IF(Badges!G392="A","A"," ")</f>
        <v xml:space="preserve"> </v>
      </c>
      <c r="I78" s="289"/>
      <c r="J78" s="292" t="str">
        <f>Badges!C465</f>
        <v>Read all about it</v>
      </c>
      <c r="K78" s="290" t="str">
        <f>IF(Badges!G465="A","A"," ")</f>
        <v xml:space="preserve"> </v>
      </c>
      <c r="M78" s="289"/>
      <c r="N78" s="292" t="str">
        <f>Badges!C541</f>
        <v>Create a list</v>
      </c>
      <c r="O78" s="290" t="str">
        <f>IF(Badges!G541="A","A"," ")</f>
        <v xml:space="preserve"> </v>
      </c>
      <c r="Q78" s="479" t="str">
        <f>Summary!A67</f>
        <v>Fall Sales (Year 2)</v>
      </c>
      <c r="R78" s="479"/>
      <c r="S78" s="291" t="str">
        <f>IF('Age-Level'!G14="A","A","")</f>
        <v/>
      </c>
    </row>
    <row r="79" spans="1:19">
      <c r="A79" s="477" t="str">
        <f>Summary!A29</f>
        <v>Bugs</v>
      </c>
      <c r="B79" s="478"/>
      <c r="C79" s="341" t="str">
        <f>IF(Badges!G514="C","C",IF(Badges!G514="P","P",""))</f>
        <v/>
      </c>
      <c r="E79" s="289"/>
      <c r="F79" s="292" t="str">
        <f>Badges!C393</f>
        <v>Keep score for a sport you play</v>
      </c>
      <c r="G79" s="290" t="str">
        <f>IF(Badges!G393="A","A"," ")</f>
        <v xml:space="preserve"> </v>
      </c>
      <c r="I79" s="289"/>
      <c r="J79" s="292" t="str">
        <f>Badges!C466</f>
        <v>Talk to an outdoor expert</v>
      </c>
      <c r="K79" s="290" t="str">
        <f>IF(Badges!G466="A","A"," ")</f>
        <v xml:space="preserve"> </v>
      </c>
      <c r="M79" s="289"/>
      <c r="N79" s="292" t="str">
        <f>Badges!C542</f>
        <v>Create posters</v>
      </c>
      <c r="O79" s="290" t="str">
        <f>IF(Badges!G542="A","A"," ")</f>
        <v xml:space="preserve"> </v>
      </c>
      <c r="Q79" s="479" t="str">
        <f>Summary!A68</f>
        <v>Thinking Day (Year 1)</v>
      </c>
      <c r="R79" s="479"/>
      <c r="S79" s="291" t="str">
        <f>IF('Age-Level'!G16="A","A","")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IF(Badges!G543="A","A"," ")</f>
        <v xml:space="preserve"> </v>
      </c>
      <c r="Q80" s="479" t="str">
        <f>Summary!A69</f>
        <v>Thinking Day (Year 2)</v>
      </c>
      <c r="R80" s="479"/>
      <c r="S80" s="291" t="str">
        <f>IF('Age-Level'!G17="A","A","")</f>
        <v/>
      </c>
    </row>
    <row r="81" spans="1:22">
      <c r="A81" s="485" t="str">
        <f>Summary!A31</f>
        <v>Money Manager</v>
      </c>
      <c r="B81" s="486"/>
      <c r="C81" s="342" t="str">
        <f>IF(Badges!G538="C","C",IF(Badges!G538="P","P",""))</f>
        <v/>
      </c>
      <c r="E81" s="289"/>
      <c r="F81" s="292" t="str">
        <f>Badges!C395</f>
        <v xml:space="preserve">Make a team relay that </v>
      </c>
      <c r="G81" s="290" t="str">
        <f>IF(Badges!G395="A","A","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IF('Age-Level'!G19="A","A","")</f>
        <v/>
      </c>
    </row>
    <row r="82" spans="1:22">
      <c r="A82" s="475" t="str">
        <f>Summary!A32</f>
        <v>Philanthropist</v>
      </c>
      <c r="B82" s="476"/>
      <c r="C82" s="291" t="str">
        <f>IF(Badges!G561="C","C",IF(Badges!G561="P","P",""))</f>
        <v/>
      </c>
      <c r="E82" s="289"/>
      <c r="F82" s="292" t="str">
        <f>Badges!C396</f>
        <v>Make a theme day</v>
      </c>
      <c r="G82" s="290" t="str">
        <f>IF(Badges!G396="A","A"," ")</f>
        <v xml:space="preserve"> </v>
      </c>
      <c r="I82" s="289"/>
      <c r="J82" s="292" t="str">
        <f>Badges!C471</f>
        <v>Learn three new Girl Scout songs</v>
      </c>
      <c r="K82" s="290" t="str">
        <f>IF(Badges!G471="A","A"," ")</f>
        <v xml:space="preserve"> </v>
      </c>
      <c r="M82" s="289"/>
      <c r="N82" s="292" t="str">
        <f>Badges!C545</f>
        <v>Do you own research</v>
      </c>
      <c r="O82" s="290" t="str">
        <f>IF(Badges!G545="A","A"," ")</f>
        <v xml:space="preserve"> </v>
      </c>
      <c r="Q82" s="479" t="str">
        <f>Summary!A71</f>
        <v>Rededication (1st year)</v>
      </c>
      <c r="R82" s="479"/>
      <c r="S82" s="291" t="str">
        <f>IF('Age-Level'!G20="A","A","")</f>
        <v/>
      </c>
    </row>
    <row r="83" spans="1:22">
      <c r="A83" s="491" t="str">
        <f>Summary!A33</f>
        <v>Cookie Business</v>
      </c>
      <c r="B83" s="492"/>
      <c r="C83" s="493"/>
      <c r="D83" s="133"/>
      <c r="E83" s="289"/>
      <c r="F83" s="292" t="str">
        <f>Badges!C397</f>
        <v>Make up a championship</v>
      </c>
      <c r="G83" s="290" t="str">
        <f>IF(Badges!G397="A","A"," ")</f>
        <v xml:space="preserve"> </v>
      </c>
      <c r="I83" s="289"/>
      <c r="J83" s="292" t="str">
        <f>Badges!C472</f>
        <v>Learn a new singing game</v>
      </c>
      <c r="K83" s="290" t="str">
        <f>IF(Badges!G472="A","A"," ")</f>
        <v xml:space="preserve"> </v>
      </c>
      <c r="M83" s="289"/>
      <c r="N83" s="292" t="str">
        <f>Badges!C546</f>
        <v>Take a field trip</v>
      </c>
      <c r="O83" s="290" t="str">
        <f>IF(Badges!G546="A","A"," ")</f>
        <v xml:space="preserve"> </v>
      </c>
      <c r="Q83" s="479" t="str">
        <f>Summary!A72</f>
        <v>Rededication (2nd year)</v>
      </c>
      <c r="R83" s="479"/>
      <c r="S83" s="291" t="str">
        <f>IF('Age-Level'!G21="A","A","")</f>
        <v/>
      </c>
    </row>
    <row r="84" spans="1:22">
      <c r="A84" s="475" t="str">
        <f>Summary!A34</f>
        <v>Meet My Customers</v>
      </c>
      <c r="B84" s="476"/>
      <c r="C84" s="291" t="str">
        <f>IF(Badges!G575="C","C",IF(Badges!G575="P","P",""))</f>
        <v/>
      </c>
      <c r="E84" s="466" t="str">
        <f>Badges!B400</f>
        <v>Celebrating Community</v>
      </c>
      <c r="F84" s="466"/>
      <c r="G84" s="466"/>
      <c r="I84" s="289"/>
      <c r="J84" s="292" t="str">
        <f>Badges!C473</f>
        <v>Make up your own song based on</v>
      </c>
      <c r="K84" s="290" t="str">
        <f>IF(Badges!G473="A","A"," ")</f>
        <v xml:space="preserve"> </v>
      </c>
      <c r="M84" s="289"/>
      <c r="N84" s="292" t="str">
        <f>Badges!C547</f>
        <v>Invite a guest speaker</v>
      </c>
      <c r="O84" s="290" t="str">
        <f>IF(Badges!G547="A","A"," ")</f>
        <v xml:space="preserve"> </v>
      </c>
      <c r="Q84" s="479" t="str">
        <f>Summary!A73</f>
        <v>Rededication (3rd year)</v>
      </c>
      <c r="R84" s="479"/>
      <c r="S84" s="291" t="str">
        <f>IF('Age-Level'!G22="A","A","")</f>
        <v/>
      </c>
    </row>
    <row r="85" spans="1:22">
      <c r="A85" s="475" t="str">
        <f>Summary!A35</f>
        <v>Give Back</v>
      </c>
      <c r="B85" s="476"/>
      <c r="C85" s="291" t="str">
        <f>IF(Badges!G588="C","C",IF(Badges!G588="P","P",""))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IF('Age-Level'!G29="C","C","")</f>
        <v/>
      </c>
    </row>
    <row r="86" spans="1:22">
      <c r="A86" s="351"/>
      <c r="B86" s="351"/>
      <c r="C86" s="365"/>
      <c r="E86" s="289"/>
      <c r="F86" s="292" t="str">
        <f>Badges!C402</f>
        <v>Go on a flag hunt</v>
      </c>
      <c r="G86" s="290" t="str">
        <f>IF(Badges!G402="A","A"," ")</f>
        <v xml:space="preserve"> </v>
      </c>
      <c r="I86" s="289"/>
      <c r="J86" s="292" t="str">
        <f>Badges!C475</f>
        <v>Throw a birthday bash</v>
      </c>
      <c r="K86" s="290" t="str">
        <f>IF(Badges!G475="A","A"," ")</f>
        <v xml:space="preserve"> </v>
      </c>
      <c r="M86" s="289"/>
      <c r="N86" s="292" t="str">
        <f>Badges!C549</f>
        <v>Do you own research</v>
      </c>
      <c r="O86" s="290" t="str">
        <f>IF(Badges!G549="A","A"," ")</f>
        <v xml:space="preserve"> </v>
      </c>
      <c r="Q86" s="301">
        <v>1</v>
      </c>
      <c r="R86" s="354" t="str">
        <f>'Age-Level'!C24</f>
        <v>Choose one line from the Law</v>
      </c>
      <c r="S86" s="291" t="str">
        <f>IF('Age-Level'!G24="A","A","")</f>
        <v/>
      </c>
    </row>
    <row r="87" spans="1:22">
      <c r="A87" s="464" t="s">
        <v>83</v>
      </c>
      <c r="B87" s="465"/>
      <c r="C87" s="465"/>
      <c r="E87" s="289"/>
      <c r="F87" s="292" t="str">
        <f>Badges!C403</f>
        <v>Draw your state's symbols</v>
      </c>
      <c r="G87" s="290" t="str">
        <f>IF(Badges!G403="A","A"," ")</f>
        <v xml:space="preserve"> </v>
      </c>
      <c r="I87" s="289"/>
      <c r="J87" s="292" t="str">
        <f>Badges!C476</f>
        <v>Make a birthday card for a Daisy</v>
      </c>
      <c r="K87" s="290" t="str">
        <f>IF(Badges!G476="A","A"," ")</f>
        <v xml:space="preserve"> </v>
      </c>
      <c r="M87" s="289"/>
      <c r="N87" s="292" t="str">
        <f>Badges!C550</f>
        <v>Get secondhand knowledge</v>
      </c>
      <c r="O87" s="290" t="str">
        <f>IF(Badges!G550="A","A"," ")</f>
        <v xml:space="preserve"> </v>
      </c>
      <c r="Q87" s="302">
        <v>2</v>
      </c>
      <c r="R87" s="354" t="str">
        <f>'Age-Level'!C25</f>
        <v>Find a woman in your community</v>
      </c>
      <c r="S87" s="291" t="str">
        <f>IF('Age-Level'!G25="A","A","")</f>
        <v/>
      </c>
    </row>
    <row r="88" spans="1:22">
      <c r="B88" s="497" t="str">
        <f>'Journey Awards'!A6</f>
        <v>Brownie Quest</v>
      </c>
      <c r="C88" s="498"/>
      <c r="E88" s="289"/>
      <c r="F88" s="292" t="str">
        <f>Badges!C404</f>
        <v>Find your own town's symbols</v>
      </c>
      <c r="G88" s="290" t="str">
        <f>IF(Badges!G404="A","A"," ")</f>
        <v xml:space="preserve"> </v>
      </c>
      <c r="I88" s="289"/>
      <c r="J88" s="292" t="str">
        <f>Badges!C477</f>
        <v>Make up a birthday message</v>
      </c>
      <c r="K88" s="290" t="str">
        <f>IF(Badges!G477="A","A"," ")</f>
        <v xml:space="preserve"> </v>
      </c>
      <c r="M88" s="289"/>
      <c r="N88" s="292" t="str">
        <f>Badges!C551</f>
        <v>Invite a guest speaker</v>
      </c>
      <c r="O88" s="290" t="str">
        <f>IF(Badges!G551="A","A"," ")</f>
        <v xml:space="preserve"> </v>
      </c>
      <c r="Q88" s="302">
        <v>3</v>
      </c>
      <c r="R88" s="354" t="str">
        <f>'Age-Level'!C26</f>
        <v>Gather three inspirational quotes</v>
      </c>
      <c r="S88" s="291" t="str">
        <f>IF('Age-Level'!G26="A","A","")</f>
        <v/>
      </c>
    </row>
    <row r="89" spans="1:22">
      <c r="B89" s="298" t="str">
        <f>'Journey Awards'!B7</f>
        <v>The Discover Key</v>
      </c>
      <c r="C89" s="297" t="str">
        <f>'Journey Awards'!G11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IF('Age-Level'!G27="A","A","")</f>
        <v/>
      </c>
    </row>
    <row r="90" spans="1:22">
      <c r="B90" s="298" t="str">
        <f>'Journey Awards'!B12</f>
        <v>The Connect Key</v>
      </c>
      <c r="C90" s="297" t="str">
        <f>'Journey Awards'!G16</f>
        <v/>
      </c>
      <c r="E90" s="289"/>
      <c r="F90" s="292" t="str">
        <f>Badges!C406</f>
        <v>Choose natinoal songs</v>
      </c>
      <c r="G90" s="290" t="str">
        <f>IF(Badges!G406="A","A"," ")</f>
        <v xml:space="preserve"> </v>
      </c>
      <c r="I90" s="289"/>
      <c r="J90" s="292" t="str">
        <f>Badges!C479</f>
        <v>Make up a game about your</v>
      </c>
      <c r="K90" s="290" t="str">
        <f>IF(Badges!G479="A","A"," ")</f>
        <v xml:space="preserve"> </v>
      </c>
      <c r="M90" s="289"/>
      <c r="N90" s="292" t="str">
        <f>Badges!C553</f>
        <v>Take a field trip</v>
      </c>
      <c r="O90" s="290" t="str">
        <f>IF(Badges!G553="A","A"," ")</f>
        <v xml:space="preserve"> </v>
      </c>
      <c r="Q90" s="355">
        <v>5</v>
      </c>
      <c r="R90" s="354" t="str">
        <f>'Age-Level'!C28</f>
        <v>Keep the connection strong.</v>
      </c>
      <c r="S90" s="291" t="str">
        <f>IF('Age-Level'!G28="A","A","")</f>
        <v/>
      </c>
    </row>
    <row r="91" spans="1:22">
      <c r="B91" s="298" t="str">
        <f>'Journey Awards'!B17</f>
        <v>The Take Action Key</v>
      </c>
      <c r="C91" s="297" t="str">
        <f>'Journey Awards'!G21</f>
        <v/>
      </c>
      <c r="E91" s="289"/>
      <c r="F91" s="292" t="str">
        <f>Badges!C407</f>
        <v>Pick three community songs</v>
      </c>
      <c r="G91" s="290" t="str">
        <f>IF(Badges!G407="A","A"," ")</f>
        <v xml:space="preserve"> </v>
      </c>
      <c r="I91" s="289"/>
      <c r="J91" s="292" t="str">
        <f>Badges!C480</f>
        <v>Create a story, play, or puppet</v>
      </c>
      <c r="K91" s="290" t="str">
        <f>IF(Badges!G480="A","A"," ")</f>
        <v xml:space="preserve"> </v>
      </c>
      <c r="M91" s="289"/>
      <c r="N91" s="292" t="str">
        <f>Badges!C554</f>
        <v>Invite a guest speaker</v>
      </c>
      <c r="O91" s="290" t="str">
        <f>IF(Badges!G554="A","A"," ")</f>
        <v xml:space="preserve"> </v>
      </c>
      <c r="Q91" s="489" t="str">
        <f>Summary!A75</f>
        <v>My Promise, My Faith (Year 2)</v>
      </c>
      <c r="R91" s="482"/>
      <c r="S91" s="336" t="str">
        <f>IF('Age-Level'!G35="C","C","")</f>
        <v/>
      </c>
    </row>
    <row r="92" spans="1:22">
      <c r="B92" s="298" t="str">
        <f>'Journey Awards'!B22</f>
        <v>The Brownie Quest Award</v>
      </c>
      <c r="C92" s="297" t="str">
        <f>'Journey Awards'!G24</f>
        <v/>
      </c>
      <c r="E92" s="289"/>
      <c r="F92" s="292" t="str">
        <f>Badges!C408</f>
        <v>Find three celebration songs</v>
      </c>
      <c r="G92" s="290" t="str">
        <f>IF(Badges!G408="A","A"," ")</f>
        <v xml:space="preserve"> </v>
      </c>
      <c r="I92" s="289"/>
      <c r="J92" s="292" t="str">
        <f>Badges!C481</f>
        <v>Make a team mural, collage, flag</v>
      </c>
      <c r="K92" s="290" t="str">
        <f>IF(Badges!G481="A","A"," ")</f>
        <v xml:space="preserve"> </v>
      </c>
      <c r="M92" s="289"/>
      <c r="N92" s="292" t="str">
        <f>Badges!C555</f>
        <v>Find out about helping people</v>
      </c>
      <c r="O92" s="290" t="str">
        <f>IF(Badges!G555="A","A"," ")</f>
        <v xml:space="preserve"> </v>
      </c>
      <c r="Q92" s="301">
        <v>1</v>
      </c>
      <c r="R92" s="354" t="str">
        <f>'Age-Level'!C31</f>
        <v>Choose one line from the Law</v>
      </c>
      <c r="S92" s="291" t="str">
        <f>IF('Age-Level'!G31="A","A","")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IF('Age-Level'!G32="A","A","")</f>
        <v/>
      </c>
    </row>
    <row r="94" spans="1:22">
      <c r="A94" s="349"/>
      <c r="B94" s="298" t="str">
        <f>'Journey Awards'!B28</f>
        <v>LOVE Water</v>
      </c>
      <c r="C94" s="297" t="str">
        <f>'Journey Awards'!G31</f>
        <v/>
      </c>
      <c r="E94" s="289"/>
      <c r="F94" s="292" t="str">
        <f>Badges!C410</f>
        <v>Join a parade</v>
      </c>
      <c r="G94" s="290" t="str">
        <f>IF(Badges!G410="A","A"," ")</f>
        <v xml:space="preserve"> </v>
      </c>
      <c r="I94" s="289"/>
      <c r="J94" s="292" t="str">
        <f>Badges!C483</f>
        <v>A better room or home</v>
      </c>
      <c r="K94" s="290" t="str">
        <f>IF(Badges!G483="A","A"," ")</f>
        <v xml:space="preserve"> </v>
      </c>
      <c r="M94" s="289"/>
      <c r="N94" s="292" t="str">
        <f>Badges!C557</f>
        <v>Donate money</v>
      </c>
      <c r="O94" s="290" t="str">
        <f>IF(Badges!G557="A","A"," ")</f>
        <v xml:space="preserve"> </v>
      </c>
      <c r="Q94" s="302">
        <v>3</v>
      </c>
      <c r="R94" s="354" t="str">
        <f>'Age-Level'!C33</f>
        <v>Gather three inspirational quotes</v>
      </c>
      <c r="S94" s="291" t="str">
        <f>IF('Age-Level'!G33="A","A","")</f>
        <v/>
      </c>
    </row>
    <row r="95" spans="1:22">
      <c r="A95" s="349"/>
      <c r="B95" s="298" t="str">
        <f>'Journey Awards'!B32</f>
        <v>SAVE Water</v>
      </c>
      <c r="C95" s="297" t="str">
        <f>'Journey Awards'!G34</f>
        <v/>
      </c>
      <c r="E95" s="289"/>
      <c r="F95" s="292" t="str">
        <f>Badges!C411</f>
        <v>Learn to march</v>
      </c>
      <c r="G95" s="290" t="str">
        <f>IF(Badges!G411="A","A"," ")</f>
        <v xml:space="preserve"> </v>
      </c>
      <c r="I95" s="289"/>
      <c r="J95" s="292" t="str">
        <f>Badges!C484</f>
        <v>A better meeting place</v>
      </c>
      <c r="K95" s="290" t="str">
        <f>IF(Badges!G484="A","A"," ")</f>
        <v xml:space="preserve"> </v>
      </c>
      <c r="M95" s="289"/>
      <c r="N95" s="292" t="str">
        <f>Badges!C558</f>
        <v>Organize a great food donation</v>
      </c>
      <c r="O95" s="290" t="str">
        <f>IF(Badges!G558="A","A"," ")</f>
        <v xml:space="preserve"> </v>
      </c>
      <c r="Q95" s="302">
        <v>4</v>
      </c>
      <c r="R95" s="354" t="str">
        <f>'Age-Level'!C34</f>
        <v>Make something to remind you</v>
      </c>
      <c r="S95" s="291" t="str">
        <f>IF('Age-Level'!G34="A","A","")</f>
        <v/>
      </c>
      <c r="U95" s="288"/>
      <c r="V95" s="288"/>
    </row>
    <row r="96" spans="1:22">
      <c r="A96" s="226"/>
      <c r="B96" s="298" t="str">
        <f>'Journey Awards'!B35</f>
        <v>SHARE Water</v>
      </c>
      <c r="C96" s="297" t="str">
        <f>'Journey Awards'!G37</f>
        <v/>
      </c>
      <c r="E96" s="289"/>
      <c r="F96" s="292" t="str">
        <f>Badges!C412</f>
        <v>See a band review or field show</v>
      </c>
      <c r="G96" s="290" t="str">
        <f>IF(Badges!G412="A","A"," ")</f>
        <v xml:space="preserve"> </v>
      </c>
      <c r="I96" s="289"/>
      <c r="J96" s="292" t="str">
        <f>Badges!C485</f>
        <v>A better classroom</v>
      </c>
      <c r="K96" s="290" t="str">
        <f>IF(Badges!G485="A","A"," ")</f>
        <v xml:space="preserve"> </v>
      </c>
      <c r="M96" s="289"/>
      <c r="N96" s="292" t="str">
        <f>Badges!C559</f>
        <v>Host a clothing-donation party</v>
      </c>
      <c r="O96" s="290" t="str">
        <f>IF(Badges!G559="A","A"," ")</f>
        <v xml:space="preserve"> </v>
      </c>
      <c r="Q96" s="355">
        <v>5</v>
      </c>
      <c r="R96" s="354" t="str">
        <f>'Age-Level'!C35</f>
        <v>Keep the connection strong.</v>
      </c>
      <c r="S96" s="291" t="str">
        <f>IF('Age-Level'!G35="A","A","")</f>
        <v/>
      </c>
      <c r="U96" s="288"/>
      <c r="V96" s="288"/>
    </row>
    <row r="97" spans="1:23">
      <c r="A97" s="226"/>
      <c r="B97" s="298" t="str">
        <f>'Journey Awards'!B38</f>
        <v>WOW!</v>
      </c>
      <c r="C97" s="297" t="str">
        <f>'Journey Awards'!G40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IF('Age-Level'!G38="A","A","")</f>
        <v/>
      </c>
      <c r="U97" s="288"/>
      <c r="V97" s="288"/>
    </row>
    <row r="98" spans="1:23" ht="14.25" customHeight="1">
      <c r="B98" s="352" t="str">
        <f>'Journey Awards'!A43</f>
        <v>A World of Girls</v>
      </c>
      <c r="C98" s="353"/>
      <c r="E98" s="289"/>
      <c r="F98" s="292" t="str">
        <f>Badges!C414</f>
        <v>Follow a landmark trail</v>
      </c>
      <c r="G98" s="290" t="str">
        <f>IF(Badges!G414="A","A"," ")</f>
        <v xml:space="preserve"> </v>
      </c>
      <c r="I98" s="289"/>
      <c r="J98" s="292" t="str">
        <f>Badges!C487</f>
        <v>Follow in a Girl Scout's footsteps</v>
      </c>
      <c r="K98" s="290" t="str">
        <f>IF(Badges!G487="A","A"," ")</f>
        <v xml:space="preserve"> </v>
      </c>
      <c r="M98" s="289">
        <v>1</v>
      </c>
      <c r="N98" s="292" t="str">
        <f>Badges!C564</f>
        <v>Find out where your customers are</v>
      </c>
      <c r="O98" s="304"/>
      <c r="Q98" s="479" t="str">
        <f>Summary!A77</f>
        <v>Journey Summit Pin</v>
      </c>
      <c r="R98" s="479"/>
      <c r="S98" s="291" t="str">
        <f>IF('Age-Level'!G40="C","C","")</f>
        <v/>
      </c>
      <c r="U98" s="288"/>
      <c r="V98" s="288"/>
    </row>
    <row r="99" spans="1:23">
      <c r="B99" s="298" t="str">
        <f>'Journey Awards'!B44</f>
        <v>Hear a Story</v>
      </c>
      <c r="C99" s="297" t="str">
        <f>'Journey Awards'!G46</f>
        <v/>
      </c>
      <c r="E99" s="289"/>
      <c r="F99" s="292" t="str">
        <f>Badges!C415</f>
        <v>Tour a landmark that honors the</v>
      </c>
      <c r="G99" s="290" t="str">
        <f>IF(Badges!G415="A","A"," ")</f>
        <v xml:space="preserve"> </v>
      </c>
      <c r="I99" s="289"/>
      <c r="J99" s="292" t="str">
        <f>Badges!C488</f>
        <v>Read the Brownie Story from an</v>
      </c>
      <c r="K99" s="290" t="str">
        <f>IF(Badges!G488="A","A"," ")</f>
        <v xml:space="preserve"> </v>
      </c>
      <c r="M99" s="289"/>
      <c r="N99" s="292" t="str">
        <f>Badges!C565</f>
        <v xml:space="preserve">Talk to your family or Brownie </v>
      </c>
      <c r="O99" s="290" t="str">
        <f>IF(Badges!G565="A","A"," ")</f>
        <v xml:space="preserve"> </v>
      </c>
      <c r="Q99" s="479" t="str">
        <f>Summary!A78</f>
        <v>Safety Award</v>
      </c>
      <c r="R99" s="480"/>
      <c r="S99" s="300"/>
      <c r="U99" s="366"/>
      <c r="V99" s="367"/>
      <c r="W99" s="350"/>
    </row>
    <row r="100" spans="1:23">
      <c r="B100" s="298" t="str">
        <f>'Journey Awards'!B47</f>
        <v>Change a Story</v>
      </c>
      <c r="C100" s="297" t="str">
        <f>'Journey Awards'!G49</f>
        <v/>
      </c>
      <c r="E100" s="289"/>
      <c r="F100" s="292" t="str">
        <f>Badges!C416</f>
        <v>Make a landmark map</v>
      </c>
      <c r="G100" s="290" t="str">
        <f>IF(Badges!G416="A","A"," ")</f>
        <v xml:space="preserve"> </v>
      </c>
      <c r="I100" s="289"/>
      <c r="J100" s="292" t="str">
        <f>Badges!C489</f>
        <v>Make up a story about Campbell</v>
      </c>
      <c r="K100" s="290" t="str">
        <f>IF(Badges!G489="A","A"," ")</f>
        <v xml:space="preserve"> </v>
      </c>
      <c r="M100" s="289">
        <v>2</v>
      </c>
      <c r="N100" s="292" t="str">
        <f>Badges!C566</f>
        <v>Talk to some customers</v>
      </c>
      <c r="O100" s="304"/>
      <c r="Q100" s="301">
        <v>1</v>
      </c>
      <c r="R100" s="354" t="str">
        <f>'Age-Level'!C42</f>
        <v xml:space="preserve">Talk to a teacher, parent, or </v>
      </c>
      <c r="S100" s="291" t="str">
        <f>IF('Age-Level'!G42="A","A","")</f>
        <v/>
      </c>
      <c r="U100" s="288"/>
      <c r="V100" s="288"/>
    </row>
    <row r="101" spans="1:23">
      <c r="B101" s="298" t="str">
        <f>'Journey Awards'!B50</f>
        <v>Tell a Story</v>
      </c>
      <c r="C101" s="297" t="str">
        <f>'Journey Awards'!G52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IF(Badges!G567="A","A"," ")</f>
        <v xml:space="preserve"> </v>
      </c>
      <c r="Q101" s="302">
        <v>2</v>
      </c>
      <c r="R101" s="354" t="str">
        <f>'Age-Level'!C43</f>
        <v>Get a map of your neighborhood</v>
      </c>
      <c r="S101" s="291" t="str">
        <f>IF('Age-Level'!G43="A","A","")</f>
        <v/>
      </c>
      <c r="U101" s="288"/>
      <c r="V101" s="288"/>
    </row>
    <row r="102" spans="1:23">
      <c r="B102" s="298" t="str">
        <f>'Journey Awards'!B53</f>
        <v>Better World for Girls!</v>
      </c>
      <c r="C102" s="297" t="str">
        <f>'Journey Awards'!G55</f>
        <v/>
      </c>
      <c r="E102" s="289"/>
      <c r="F102" s="292" t="str">
        <f>Badges!C418</f>
        <v>Join a flag ceremony</v>
      </c>
      <c r="G102" s="290" t="str">
        <f>IF(Badges!G418="A","A","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IF('Age-Level'!G44="A","A","")</f>
        <v/>
      </c>
      <c r="U102" s="288"/>
      <c r="V102" s="288"/>
    </row>
    <row r="103" spans="1:23">
      <c r="B103" s="348"/>
      <c r="C103" s="348"/>
      <c r="E103" s="289"/>
      <c r="F103" s="292" t="str">
        <f>Badges!C419</f>
        <v>Join a town ceremony</v>
      </c>
      <c r="G103" s="290" t="str">
        <f>IF(Badges!G419="A","A"," ")</f>
        <v xml:space="preserve"> </v>
      </c>
      <c r="I103" s="289"/>
      <c r="J103" s="292" t="str">
        <f>Badges!C494</f>
        <v>Talk to a bug specialist in your</v>
      </c>
      <c r="K103" s="290" t="str">
        <f>IF(Badges!G494="A","A"," ")</f>
        <v xml:space="preserve"> </v>
      </c>
      <c r="M103" s="289"/>
      <c r="N103" s="292" t="str">
        <f>Badges!C569</f>
        <v>In your group or with your family</v>
      </c>
      <c r="O103" s="290" t="str">
        <f>IF(Badges!G569="A","A"," ")</f>
        <v xml:space="preserve"> </v>
      </c>
      <c r="Q103" s="302">
        <v>4</v>
      </c>
      <c r="R103" s="354" t="str">
        <f>'Age-Level'!C45</f>
        <v>Choose an upcoming trip you</v>
      </c>
      <c r="S103" s="291" t="str">
        <f>IF('Age-Level'!G45="A","A","")</f>
        <v/>
      </c>
      <c r="U103" s="288"/>
      <c r="V103" s="288"/>
    </row>
    <row r="104" spans="1:23">
      <c r="A104" s="464" t="s">
        <v>427</v>
      </c>
      <c r="B104" s="465"/>
      <c r="C104" s="465"/>
      <c r="E104" s="289"/>
      <c r="F104" s="292" t="str">
        <f>Badges!C420</f>
        <v>Make up your own</v>
      </c>
      <c r="G104" s="290" t="str">
        <f>IF(Badges!G420="A","A"," ")</f>
        <v xml:space="preserve"> </v>
      </c>
      <c r="I104" s="289"/>
      <c r="J104" s="292" t="str">
        <f>Badges!C495</f>
        <v>With an adult's help, find websites</v>
      </c>
      <c r="K104" s="290" t="str">
        <f>IF(Badges!G495="A","A"," ")</f>
        <v xml:space="preserve"> </v>
      </c>
      <c r="M104" s="289">
        <v>4</v>
      </c>
      <c r="N104" s="292" t="str">
        <f>Badges!C570</f>
        <v>Role-play good customer relations</v>
      </c>
      <c r="O104" s="304"/>
      <c r="Q104" s="355">
        <v>5</v>
      </c>
      <c r="R104" s="354" t="str">
        <f>'Age-Level'!C46</f>
        <v>Find out what natural disasters</v>
      </c>
      <c r="S104" s="291" t="str">
        <f>IF('Age-Level'!G46="A","A","")</f>
        <v/>
      </c>
      <c r="U104" s="288"/>
      <c r="V104" s="288"/>
    </row>
    <row r="105" spans="1:23">
      <c r="A105" s="293"/>
      <c r="B105" s="356" t="str">
        <f>Bridging!B6</f>
        <v>Pass It On!</v>
      </c>
      <c r="C105" s="342" t="str">
        <f>IF(Bridging!G10="C","C",IF(Bridging!G10="P","P",""))</f>
        <v/>
      </c>
      <c r="E105" s="466" t="str">
        <f>Badges!B423</f>
        <v>Snacks</v>
      </c>
      <c r="F105" s="467"/>
      <c r="G105" s="467"/>
      <c r="I105" s="289"/>
      <c r="J105" s="292" t="str">
        <f>Badges!C496</f>
        <v>Read a book or watch a video</v>
      </c>
      <c r="K105" s="290" t="str">
        <f>IF(Badges!G496="A","A"," ")</f>
        <v xml:space="preserve"> </v>
      </c>
      <c r="M105" s="289"/>
      <c r="N105" s="292" t="str">
        <f>Badges!C571</f>
        <v>With your friends or family</v>
      </c>
      <c r="O105" s="290" t="str">
        <f>IF(Badges!G571="A","A"," ")</f>
        <v xml:space="preserve"> </v>
      </c>
      <c r="Q105" s="479" t="str">
        <f>'Age-Level'!C49</f>
        <v>International Friendship</v>
      </c>
      <c r="R105" s="479"/>
      <c r="S105" s="291" t="str">
        <f>IF('Age-Level'!G49="A","A","")</f>
        <v/>
      </c>
      <c r="U105" s="288"/>
      <c r="V105" s="288"/>
    </row>
    <row r="106" spans="1:23">
      <c r="A106" s="293"/>
      <c r="B106" s="295" t="str">
        <f>Bridging!B11</f>
        <v>Look Ahead!</v>
      </c>
      <c r="C106" s="291" t="str">
        <f>IF(Bridging!G15="C","C",IF(Bridging!G15="P","P",""))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IF(Bridging!G17="C","C",IF(Bridging!G17="P","P",""))</f>
        <v/>
      </c>
      <c r="E107" s="289"/>
      <c r="F107" s="292" t="str">
        <f>Badges!C425</f>
        <v>Is the food good for me?</v>
      </c>
      <c r="G107" s="290" t="str">
        <f>IF(Badges!G425="A","A"," ")</f>
        <v xml:space="preserve"> </v>
      </c>
      <c r="I107" s="289"/>
      <c r="J107" s="292" t="str">
        <f>Badges!C498</f>
        <v>Make a paper-plate spider</v>
      </c>
      <c r="K107" s="290" t="str">
        <f>IF(Badges!G498="A","A"," ")</f>
        <v xml:space="preserve"> </v>
      </c>
      <c r="M107" s="289"/>
      <c r="N107" s="292" t="str">
        <f>Badges!C573</f>
        <v>Everybody who buys cookies is</v>
      </c>
      <c r="O107" s="290" t="str">
        <f>IF(Badges!G573="A","A"," ")</f>
        <v xml:space="preserve"> </v>
      </c>
      <c r="Q107" s="464" t="s">
        <v>429</v>
      </c>
      <c r="R107" s="468"/>
      <c r="S107" s="468"/>
      <c r="U107" s="288"/>
      <c r="V107" s="288"/>
    </row>
    <row r="108" spans="1:23">
      <c r="B108" s="296" t="s">
        <v>88</v>
      </c>
      <c r="C108" s="291" t="str">
        <f>IF(Bridging!G18="C","C",IF(Bridging!G18="P","P",""))</f>
        <v/>
      </c>
      <c r="E108" s="289"/>
      <c r="F108" s="292" t="str">
        <f>Badges!C426</f>
        <v>Is the food good for the earth?</v>
      </c>
      <c r="G108" s="290" t="str">
        <f>IF(Badges!G426="A","A"," ")</f>
        <v xml:space="preserve"> </v>
      </c>
      <c r="I108" s="289"/>
      <c r="J108" s="292" t="str">
        <f>Badges!C499</f>
        <v>Make an egg-carton caterpillar</v>
      </c>
      <c r="K108" s="290" t="str">
        <f>IF(Badges!G499="A","A"," ")</f>
        <v xml:space="preserve"> </v>
      </c>
      <c r="M108" s="466" t="str">
        <f>Badges!B576</f>
        <v>Give Back</v>
      </c>
      <c r="N108" s="467"/>
      <c r="O108" s="467"/>
      <c r="Q108" s="480" t="str">
        <f>'Fun Patches'!C24</f>
        <v>&lt;List Patch Here&gt;</v>
      </c>
      <c r="R108" s="481"/>
      <c r="S108" s="297" t="str">
        <f>IF('Fun Patches'!G24="A","A"," ")</f>
        <v xml:space="preserve"> </v>
      </c>
      <c r="U108" s="288"/>
      <c r="V108" s="288"/>
    </row>
    <row r="109" spans="1:23">
      <c r="B109" s="338"/>
      <c r="C109" s="350"/>
      <c r="E109" s="289"/>
      <c r="F109" s="292" t="str">
        <f>Badges!C427</f>
        <v>What's in that snack?</v>
      </c>
      <c r="G109" s="290" t="str">
        <f>IF(Badges!G427="A","A"," ")</f>
        <v xml:space="preserve"> </v>
      </c>
      <c r="I109" s="289"/>
      <c r="J109" s="292" t="str">
        <f>Badges!C500</f>
        <v>Make your own butterfly</v>
      </c>
      <c r="K109" s="290" t="str">
        <f>IF(Badges!G500="A","A"," ")</f>
        <v xml:space="preserve"> </v>
      </c>
      <c r="M109" s="289">
        <v>1</v>
      </c>
      <c r="N109" s="292" t="str">
        <f>Badges!C577</f>
        <v>Find out about businesses that</v>
      </c>
      <c r="O109" s="304"/>
      <c r="Q109" s="480" t="str">
        <f>'Fun Patches'!C25</f>
        <v>&lt;List Patch Here&gt;</v>
      </c>
      <c r="R109" s="481"/>
      <c r="S109" s="297" t="str">
        <f>IF('Fun Patches'!G25="A","A","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IF(Badges!G578="A","A"," ")</f>
        <v xml:space="preserve"> </v>
      </c>
      <c r="Q110" s="480" t="str">
        <f>'Fun Patches'!C26</f>
        <v>&lt;List Patch Here&gt;</v>
      </c>
      <c r="R110" s="481"/>
      <c r="S110" s="297" t="str">
        <f>IF('Fun Patches'!G26="A","A"," ")</f>
        <v xml:space="preserve"> </v>
      </c>
      <c r="U110" s="367"/>
      <c r="V110" s="367"/>
      <c r="W110" s="350"/>
    </row>
    <row r="111" spans="1:23">
      <c r="A111" s="289">
        <v>1</v>
      </c>
      <c r="B111" s="292" t="str">
        <f>Badges!C355</f>
        <v>Get Inspired</v>
      </c>
      <c r="C111" s="304"/>
      <c r="E111" s="289"/>
      <c r="F111" s="292" t="str">
        <f>Badges!C429</f>
        <v>Make your own restaurant snack</v>
      </c>
      <c r="G111" s="290" t="str">
        <f>IF(Badges!G429="A","A"," ")</f>
        <v xml:space="preserve"> </v>
      </c>
      <c r="I111" s="289"/>
      <c r="J111" s="292" t="str">
        <f>Badges!C502</f>
        <v>Watch three bugs</v>
      </c>
      <c r="K111" s="290" t="str">
        <f>IF(Badges!G502="A","A"," ")</f>
        <v xml:space="preserve"> </v>
      </c>
      <c r="M111" s="289">
        <v>2</v>
      </c>
      <c r="N111" s="292" t="str">
        <f>Badges!C579</f>
        <v>Set a giving goal</v>
      </c>
      <c r="O111" s="304"/>
      <c r="Q111" s="480" t="str">
        <f>'Fun Patches'!C27</f>
        <v>&lt;List Patch Here&gt;</v>
      </c>
      <c r="R111" s="481"/>
      <c r="S111" s="297" t="str">
        <f>IF('Fun Patches'!G27="A","A"," ")</f>
        <v xml:space="preserve"> </v>
      </c>
      <c r="U111" s="288"/>
      <c r="V111" s="288"/>
    </row>
    <row r="112" spans="1:23">
      <c r="A112" s="289"/>
      <c r="B112" s="292" t="str">
        <f>Badges!C356</f>
        <v>Talk to a painter</v>
      </c>
      <c r="C112" s="290" t="str">
        <f>IF(Badges!G356="A","A"," ")</f>
        <v xml:space="preserve"> </v>
      </c>
      <c r="E112" s="289"/>
      <c r="F112" s="292" t="str">
        <f>Badges!C430</f>
        <v>Make a savory snack from a</v>
      </c>
      <c r="G112" s="290" t="str">
        <f>IF(Badges!G430="A","A"," ")</f>
        <v xml:space="preserve"> </v>
      </c>
      <c r="I112" s="289"/>
      <c r="J112" s="292" t="str">
        <f>Badges!C503</f>
        <v>With an adult, find an ant trail</v>
      </c>
      <c r="K112" s="290" t="str">
        <f>IF(Badges!G503="A","A"," ")</f>
        <v xml:space="preserve"> </v>
      </c>
      <c r="M112" s="289"/>
      <c r="N112" s="292" t="str">
        <f>Badges!C580</f>
        <v xml:space="preserve">With your Brownie friends, talk </v>
      </c>
      <c r="O112" s="290" t="str">
        <f>IF(Badges!G580="A","A"," ")</f>
        <v xml:space="preserve"> </v>
      </c>
      <c r="Q112" s="480" t="str">
        <f>'Fun Patches'!C28</f>
        <v>&lt;List Patch Here&gt;</v>
      </c>
      <c r="R112" s="481"/>
      <c r="S112" s="297" t="str">
        <f>IF('Fun Patches'!G28="A","A"," ")</f>
        <v xml:space="preserve"> </v>
      </c>
      <c r="U112" s="288"/>
      <c r="V112" s="288"/>
    </row>
    <row r="113" spans="1:22">
      <c r="A113" s="289"/>
      <c r="B113" s="292" t="str">
        <f>Badges!C357</f>
        <v>Go to an art show or museum</v>
      </c>
      <c r="C113" s="290" t="str">
        <f>IF(Badges!G357="A","A"," ")</f>
        <v xml:space="preserve"> </v>
      </c>
      <c r="E113" s="289"/>
      <c r="F113" s="292" t="str">
        <f>Badges!C431</f>
        <v>Make a veggie face</v>
      </c>
      <c r="G113" s="290" t="str">
        <f>IF(Badges!G431="A","A"," ")</f>
        <v xml:space="preserve"> </v>
      </c>
      <c r="I113" s="289"/>
      <c r="J113" s="292" t="str">
        <f>Badges!C504</f>
        <v>Make a bug box</v>
      </c>
      <c r="K113" s="290" t="str">
        <f>IF(Badges!G504="A","A"," ")</f>
        <v xml:space="preserve"> </v>
      </c>
      <c r="M113" s="289">
        <v>3</v>
      </c>
      <c r="N113" s="292" t="str">
        <f>Badges!C581</f>
        <v>Involve your customers</v>
      </c>
      <c r="O113" s="304"/>
      <c r="Q113" s="480" t="str">
        <f>'Fun Patches'!C29</f>
        <v>&lt;List Patch Here&gt;</v>
      </c>
      <c r="R113" s="481"/>
      <c r="S113" s="297" t="str">
        <f>IF('Fun Patches'!G29="A","A"," ")</f>
        <v xml:space="preserve"> </v>
      </c>
      <c r="U113" s="288"/>
      <c r="V113" s="288"/>
    </row>
    <row r="114" spans="1:22">
      <c r="A114" s="289"/>
      <c r="B114" s="292" t="str">
        <f>Badges!C358</f>
        <v xml:space="preserve">Team up with an adult to find </v>
      </c>
      <c r="C114" s="290" t="str">
        <f>IF(Badges!G358="A","A","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IF(Badges!G582="A","A"," ")</f>
        <v xml:space="preserve"> </v>
      </c>
      <c r="Q114" s="480" t="str">
        <f>'Fun Patches'!C30</f>
        <v>&lt;List Patch Here&gt;</v>
      </c>
      <c r="R114" s="481"/>
      <c r="S114" s="297" t="str">
        <f>IF('Fun Patches'!G30="A","A"," ")</f>
        <v xml:space="preserve"> </v>
      </c>
      <c r="U114" s="288"/>
      <c r="V114" s="288"/>
    </row>
    <row r="115" spans="1:22">
      <c r="A115" s="289">
        <v>2</v>
      </c>
      <c r="B115" s="292" t="str">
        <f>Badges!C359</f>
        <v>Paint the real world</v>
      </c>
      <c r="C115" s="304"/>
      <c r="E115" s="289"/>
      <c r="F115" s="292" t="str">
        <f>Badges!C433</f>
        <v>Create a holiday dessert</v>
      </c>
      <c r="G115" s="290" t="str">
        <f>IF(Badges!G433="A","A"," ")</f>
        <v xml:space="preserve"> </v>
      </c>
      <c r="I115" s="289"/>
      <c r="J115" s="292" t="str">
        <f>Badges!C506</f>
        <v>Draw a cocoon</v>
      </c>
      <c r="K115" s="290" t="str">
        <f>IF(Badges!G506="A","A"," ")</f>
        <v xml:space="preserve"> </v>
      </c>
      <c r="M115" s="289">
        <v>4</v>
      </c>
      <c r="N115" s="292" t="str">
        <f>Badges!C583</f>
        <v>Practice giving back</v>
      </c>
      <c r="O115" s="304"/>
      <c r="Q115" s="480" t="str">
        <f>'Fun Patches'!C31</f>
        <v>&lt;List Patch Here&gt;</v>
      </c>
      <c r="R115" s="481"/>
      <c r="S115" s="297" t="str">
        <f>IF('Fun Patches'!G31="A","A"," ")</f>
        <v xml:space="preserve"> </v>
      </c>
      <c r="U115" s="288"/>
      <c r="V115" s="288"/>
    </row>
    <row r="116" spans="1:22">
      <c r="A116" s="289"/>
      <c r="B116" s="292" t="str">
        <f>Badges!C360</f>
        <v>Paint a portrait of a family</v>
      </c>
      <c r="C116" s="290" t="str">
        <f>IF(Badges!G360="A","A"," ")</f>
        <v xml:space="preserve"> </v>
      </c>
      <c r="E116" s="289"/>
      <c r="F116" s="292" t="str">
        <f>Badges!C434</f>
        <v>Make a snack "in disguise"</v>
      </c>
      <c r="G116" s="290" t="str">
        <f>IF(Badges!G434="A","A"," ")</f>
        <v xml:space="preserve"> </v>
      </c>
      <c r="I116" s="289"/>
      <c r="J116" s="292" t="str">
        <f>Badges!C507</f>
        <v>Make a model of a bug house</v>
      </c>
      <c r="K116" s="290" t="str">
        <f>IF(Badges!G507="A","A"," ")</f>
        <v xml:space="preserve"> </v>
      </c>
      <c r="M116" s="289"/>
      <c r="N116" s="292" t="str">
        <f>Badges!C584</f>
        <v>If you want to help others with your</v>
      </c>
      <c r="O116" s="290" t="str">
        <f>IF(Badges!G584="A","A"," ")</f>
        <v xml:space="preserve"> </v>
      </c>
      <c r="Q116" s="480" t="str">
        <f>'Fun Patches'!C32</f>
        <v>&lt;List Patch Here&gt;</v>
      </c>
      <c r="R116" s="481"/>
      <c r="S116" s="297" t="str">
        <f>IF('Fun Patches'!G32="A","A"," ")</f>
        <v xml:space="preserve"> </v>
      </c>
    </row>
    <row r="117" spans="1:22">
      <c r="A117" s="289"/>
      <c r="B117" s="292" t="str">
        <f>Badges!C361</f>
        <v>Paint an outdoor landscape</v>
      </c>
      <c r="C117" s="290" t="str">
        <f>IF(Badges!G361="A","A"," ")</f>
        <v xml:space="preserve"> </v>
      </c>
      <c r="E117" s="289"/>
      <c r="F117" s="292" t="str">
        <f>Badges!C435</f>
        <v>Make your own cookies</v>
      </c>
      <c r="G117" s="290" t="str">
        <f>IF(Badges!G435="A","A"," ")</f>
        <v xml:space="preserve"> </v>
      </c>
      <c r="I117" s="289"/>
      <c r="J117" s="292" t="str">
        <f>Badges!C508</f>
        <v>For one week, watch a spider</v>
      </c>
      <c r="K117" s="290" t="str">
        <f>IF(Badges!G508="A","A"," ")</f>
        <v xml:space="preserve"> </v>
      </c>
      <c r="M117" s="289">
        <v>5</v>
      </c>
      <c r="N117" s="292" t="str">
        <f>Badges!C585</f>
        <v>Tell your cookie customers how</v>
      </c>
      <c r="O117" s="304"/>
      <c r="Q117" s="480" t="str">
        <f>'Fun Patches'!C33</f>
        <v>&lt;List Patch Here&gt;</v>
      </c>
      <c r="R117" s="481"/>
      <c r="S117" s="297" t="str">
        <f>IF('Fun Patches'!G33="A","A"," ")</f>
        <v xml:space="preserve"> </v>
      </c>
    </row>
    <row r="118" spans="1:22">
      <c r="A118" s="289"/>
      <c r="B118" s="292" t="str">
        <f>Badges!C362</f>
        <v>Paint a still live.</v>
      </c>
      <c r="C118" s="290" t="str">
        <f>IF(Badges!G362="A","A","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IF(Badges!G586="A","A"," ")</f>
        <v xml:space="preserve"> </v>
      </c>
      <c r="Q118" s="480" t="str">
        <f>'Fun Patches'!C34</f>
        <v>&lt;List Patch Here&gt;</v>
      </c>
      <c r="R118" s="481"/>
      <c r="S118" s="297" t="str">
        <f>IF('Fun Patches'!G34="A","A"," ")</f>
        <v xml:space="preserve"> </v>
      </c>
    </row>
    <row r="119" spans="1:22">
      <c r="A119" s="289">
        <v>3</v>
      </c>
      <c r="B119" s="292" t="str">
        <f>Badges!C363</f>
        <v>Paint a mood</v>
      </c>
      <c r="C119" s="304"/>
      <c r="E119" s="289"/>
      <c r="F119" s="292" t="str">
        <f>Badges!C437</f>
        <v>Make no-bake energy bars</v>
      </c>
      <c r="G119" s="290" t="str">
        <f>IF(Badges!G437="A","A"," ")</f>
        <v xml:space="preserve"> </v>
      </c>
      <c r="I119" s="289"/>
      <c r="J119" s="292" t="str">
        <f>Badges!C510</f>
        <v>Visit a farm</v>
      </c>
      <c r="K119" s="290" t="str">
        <f>IF(Badges!G510="A","A"," ")</f>
        <v xml:space="preserve"> </v>
      </c>
      <c r="M119" s="349"/>
      <c r="N119" s="339"/>
      <c r="O119" s="350"/>
      <c r="Q119" s="480" t="str">
        <f>'Fun Patches'!C35</f>
        <v>&lt;List Patch Here&gt;</v>
      </c>
      <c r="R119" s="481"/>
      <c r="S119" s="297" t="str">
        <f>IF('Fun Patches'!G35="A","A"," ")</f>
        <v xml:space="preserve"> </v>
      </c>
    </row>
    <row r="120" spans="1:22">
      <c r="A120" s="289"/>
      <c r="B120" s="292" t="str">
        <f>Badges!C364</f>
        <v>Calm</v>
      </c>
      <c r="C120" s="290" t="str">
        <f>IF(Badges!G364="A","A"," ")</f>
        <v xml:space="preserve"> </v>
      </c>
      <c r="E120" s="289"/>
      <c r="F120" s="292" t="str">
        <f>Badges!C438</f>
        <v>Create a snack for a group</v>
      </c>
      <c r="G120" s="290" t="str">
        <f>IF(Badges!G438="A","A"," ")</f>
        <v xml:space="preserve"> </v>
      </c>
      <c r="I120" s="289"/>
      <c r="J120" s="292" t="str">
        <f>Badges!C511</f>
        <v>Take a bug walk or bug hike</v>
      </c>
      <c r="K120" s="290" t="str">
        <f>IF(Badges!G511="A","A"," ")</f>
        <v xml:space="preserve"> </v>
      </c>
      <c r="M120" s="464" t="s">
        <v>127</v>
      </c>
      <c r="N120" s="468"/>
      <c r="O120" s="468"/>
      <c r="Q120" s="480" t="str">
        <f>'Fun Patches'!C36</f>
        <v>&lt;List Patch Here&gt;</v>
      </c>
      <c r="R120" s="481"/>
      <c r="S120" s="297" t="str">
        <f>IF('Fun Patches'!G36="A","A"," ")</f>
        <v xml:space="preserve"> </v>
      </c>
    </row>
    <row r="121" spans="1:22">
      <c r="A121" s="289"/>
      <c r="B121" s="292" t="str">
        <f>Badges!C365</f>
        <v>Happy</v>
      </c>
      <c r="C121" s="290" t="str">
        <f>IF(Badges!G365="A","A"," ")</f>
        <v xml:space="preserve"> </v>
      </c>
      <c r="E121" s="289"/>
      <c r="F121" s="292" t="str">
        <f>Badges!C439</f>
        <v>Make a lunchtime snack</v>
      </c>
      <c r="G121" s="290" t="str">
        <f>IF(Badges!G439="A","A"," ")</f>
        <v xml:space="preserve"> </v>
      </c>
      <c r="I121" s="289"/>
      <c r="J121" s="292" t="str">
        <f>Badges!C512</f>
        <v>Visit a museum, zoo, or botanical</v>
      </c>
      <c r="K121" s="290" t="str">
        <f>IF(Badges!G512="A","A"," ")</f>
        <v xml:space="preserve"> </v>
      </c>
      <c r="M121" s="482" t="str">
        <f>'Fun Patches'!C5</f>
        <v>&lt;List Patch Here&gt;</v>
      </c>
      <c r="N121" s="483"/>
      <c r="O121" s="290" t="str">
        <f>IF('Fun Patches'!G5="A","A"," ")</f>
        <v xml:space="preserve"> </v>
      </c>
      <c r="Q121" s="480" t="str">
        <f>'Fun Patches'!C37</f>
        <v>&lt;List Patch Here&gt;</v>
      </c>
      <c r="R121" s="481"/>
      <c r="S121" s="297" t="str">
        <f>IF('Fun Patches'!G37="A","A"," ")</f>
        <v xml:space="preserve"> </v>
      </c>
    </row>
    <row r="122" spans="1:22">
      <c r="A122" s="289"/>
      <c r="B122" s="292" t="str">
        <f>Badges!C366</f>
        <v>Angry</v>
      </c>
      <c r="C122" s="290" t="str">
        <f>IF(Badges!G366="A","A","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Patches'!G6="A","A"," ")</f>
        <v xml:space="preserve"> </v>
      </c>
      <c r="Q122" s="480" t="str">
        <f>'Fun Patches'!C38</f>
        <v>&lt;List Patch Here&gt;</v>
      </c>
      <c r="R122" s="481"/>
      <c r="S122" s="297" t="str">
        <f>IF('Fun Patches'!G38="A","A"," ")</f>
        <v xml:space="preserve"> </v>
      </c>
    </row>
    <row r="123" spans="1:22">
      <c r="A123" s="289">
        <v>4</v>
      </c>
      <c r="B123" s="292" t="str">
        <f>Badges!C367</f>
        <v>Paint without brushes</v>
      </c>
      <c r="C123" s="304"/>
      <c r="E123" s="289"/>
      <c r="F123" s="292" t="str">
        <f>Badges!C441</f>
        <v>Make your own milk shake</v>
      </c>
      <c r="G123" s="290" t="str">
        <f>IF(Badges!G441="A","A"," ")</f>
        <v xml:space="preserve"> </v>
      </c>
      <c r="I123" s="289">
        <v>1</v>
      </c>
      <c r="J123" s="292" t="str">
        <f>Badges!C517</f>
        <v>Shop for elf items with your elf doll</v>
      </c>
      <c r="K123" s="304"/>
      <c r="M123" s="480" t="str">
        <f>'Fun Patches'!C7</f>
        <v>&lt;List Patch Here&gt;</v>
      </c>
      <c r="N123" s="481"/>
      <c r="O123" s="297" t="str">
        <f>IF('Fun Patches'!G7="A","A"," ")</f>
        <v xml:space="preserve"> </v>
      </c>
      <c r="Q123" s="480" t="str">
        <f>'Fun Patches'!C39</f>
        <v>&lt;List Patch Here&gt;</v>
      </c>
      <c r="R123" s="481"/>
      <c r="S123" s="297" t="str">
        <f>IF('Fun Patches'!G39="A","A"," ")</f>
        <v xml:space="preserve"> </v>
      </c>
    </row>
    <row r="124" spans="1:22">
      <c r="A124" s="289"/>
      <c r="B124" s="292" t="str">
        <f>Badges!C368</f>
        <v>Paint something from nature</v>
      </c>
      <c r="C124" s="290" t="str">
        <f>IF(Badges!G368="A","A"," ")</f>
        <v xml:space="preserve"> </v>
      </c>
      <c r="E124" s="289"/>
      <c r="F124" s="292" t="str">
        <f>Badges!C442</f>
        <v>Make your own fruit smoothie</v>
      </c>
      <c r="G124" s="290" t="str">
        <f>IF(Badges!G442="A","A"," ")</f>
        <v xml:space="preserve"> </v>
      </c>
      <c r="I124" s="289"/>
      <c r="J124" s="292" t="str">
        <f>Badges!C518</f>
        <v>Go shopping…at home</v>
      </c>
      <c r="K124" s="290" t="str">
        <f>IF(Badges!G518="A","A"," ")</f>
        <v xml:space="preserve"> </v>
      </c>
      <c r="M124" s="480" t="str">
        <f>'Fun Patches'!C8</f>
        <v>&lt;List Patch Here&gt;</v>
      </c>
      <c r="N124" s="481"/>
      <c r="O124" s="297" t="str">
        <f>IF('Fun Patches'!G8="A","A"," ")</f>
        <v xml:space="preserve"> </v>
      </c>
      <c r="Q124" s="480" t="str">
        <f>'Fun Patches'!C40</f>
        <v>&lt;List Patch Here&gt;</v>
      </c>
      <c r="R124" s="481"/>
      <c r="S124" s="297" t="str">
        <f>IF('Fun Patches'!G40="A","A"," ")</f>
        <v xml:space="preserve"> </v>
      </c>
    </row>
    <row r="125" spans="1:22">
      <c r="A125" s="289"/>
      <c r="B125" s="292" t="str">
        <f>Badges!C369</f>
        <v>Paint with indoor objects</v>
      </c>
      <c r="C125" s="290" t="str">
        <f>IF(Badges!G369="A","A"," ")</f>
        <v xml:space="preserve"> </v>
      </c>
      <c r="E125" s="289"/>
      <c r="F125" s="292" t="str">
        <f>Badges!C443</f>
        <v>Make your own party punch</v>
      </c>
      <c r="G125" s="290" t="str">
        <f>IF(Badges!G443="A","A"," ")</f>
        <v xml:space="preserve"> </v>
      </c>
      <c r="I125" s="289"/>
      <c r="J125" s="292" t="str">
        <f>Badges!C519</f>
        <v>Go shopping with a Brownie friends</v>
      </c>
      <c r="K125" s="290" t="str">
        <f>IF(Badges!G519="A","A"," ")</f>
        <v xml:space="preserve"> </v>
      </c>
      <c r="M125" s="480" t="str">
        <f>'Fun Patches'!C9</f>
        <v>&lt;List Patch Here&gt;</v>
      </c>
      <c r="N125" s="481"/>
      <c r="O125" s="297" t="str">
        <f>IF('Fun Patches'!G9="A","A"," ")</f>
        <v xml:space="preserve"> </v>
      </c>
      <c r="Q125" s="480" t="str">
        <f>'Fun Patches'!C41</f>
        <v>&lt;List Patch Here&gt;</v>
      </c>
      <c r="R125" s="481"/>
      <c r="S125" s="297" t="str">
        <f>IF('Fun Patches'!G41="A","A"," ")</f>
        <v xml:space="preserve"> </v>
      </c>
    </row>
    <row r="126" spans="1:22">
      <c r="A126" s="289"/>
      <c r="B126" s="292" t="str">
        <f>Badges!C370</f>
        <v>Paint with a stamp</v>
      </c>
      <c r="C126" s="290" t="str">
        <f>IF(Badges!G370="A","A"," ")</f>
        <v xml:space="preserve"> </v>
      </c>
      <c r="E126" s="466" t="str">
        <f>Badges!B446</f>
        <v>Brownie First Aid</v>
      </c>
      <c r="F126" s="467"/>
      <c r="G126" s="467"/>
      <c r="I126" s="289"/>
      <c r="J126" s="292" t="str">
        <f>Badges!C520</f>
        <v>Go shopping with your Brownie</v>
      </c>
      <c r="K126" s="290" t="str">
        <f>IF(Badges!G520="A","A"," ")</f>
        <v xml:space="preserve"> </v>
      </c>
      <c r="M126" s="480" t="str">
        <f>'Fun Patches'!C10</f>
        <v>&lt;List Patch Here&gt;</v>
      </c>
      <c r="N126" s="481"/>
      <c r="O126" s="297" t="str">
        <f>IF('Fun Patches'!G10="A","A"," ")</f>
        <v xml:space="preserve"> </v>
      </c>
      <c r="Q126" s="480" t="str">
        <f>'Fun Patches'!C42</f>
        <v>&lt;List Patch Here&gt;</v>
      </c>
      <c r="R126" s="481"/>
      <c r="S126" s="297" t="str">
        <f>IF('Fun Patches'!G42="A","A","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Patches'!G11="A","A"," ")</f>
        <v xml:space="preserve"> </v>
      </c>
      <c r="Q127" s="480" t="str">
        <f>'Fun Patches'!C43</f>
        <v>&lt;List Patch Here&gt;</v>
      </c>
      <c r="R127" s="481"/>
      <c r="S127" s="297" t="str">
        <f>IF('Fun Patches'!G43="A","A"," ")</f>
        <v xml:space="preserve"> </v>
      </c>
    </row>
    <row r="128" spans="1:22">
      <c r="A128" s="289"/>
      <c r="B128" s="292" t="str">
        <f>Badges!C372</f>
        <v>Paint a mural that tells a story</v>
      </c>
      <c r="C128" s="290" t="str">
        <f>IF(Badges!G372="A","A"," ")</f>
        <v xml:space="preserve"> </v>
      </c>
      <c r="E128" s="289"/>
      <c r="F128" s="292" t="str">
        <f>Badges!C448</f>
        <v>Role-play 911</v>
      </c>
      <c r="G128" s="290" t="str">
        <f>IF(Badges!G448="A","A"," ")</f>
        <v xml:space="preserve"> </v>
      </c>
      <c r="I128" s="289"/>
      <c r="J128" s="292" t="str">
        <f>Badges!C522</f>
        <v>Shop at a store</v>
      </c>
      <c r="K128" s="290" t="str">
        <f>IF(Badges!G522="A","A"," ")</f>
        <v xml:space="preserve"> </v>
      </c>
      <c r="M128" s="480" t="str">
        <f>'Fun Patches'!C12</f>
        <v>&lt;List Patch Here&gt;</v>
      </c>
      <c r="N128" s="481"/>
      <c r="O128" s="297" t="str">
        <f>IF('Fun Patches'!G12="A","A"," ")</f>
        <v xml:space="preserve"> </v>
      </c>
      <c r="Q128" s="480" t="str">
        <f>'Fun Patches'!C44</f>
        <v>&lt;List Patch Here&gt;</v>
      </c>
      <c r="R128" s="481"/>
      <c r="S128" s="297" t="str">
        <f>IF('Fun Patches'!G44="A","A"," ")</f>
        <v xml:space="preserve"> </v>
      </c>
    </row>
    <row r="129" spans="1:19">
      <c r="A129" s="289"/>
      <c r="B129" s="292" t="str">
        <f>Badges!C373</f>
        <v>Paint a mural about your Girl</v>
      </c>
      <c r="C129" s="290" t="str">
        <f>IF(Badges!G373="A","A"," ")</f>
        <v xml:space="preserve"> </v>
      </c>
      <c r="E129" s="289"/>
      <c r="F129" s="292" t="str">
        <f>Badges!C449</f>
        <v>Practice 911 with a friend or family</v>
      </c>
      <c r="G129" s="290" t="str">
        <f>IF(Badges!G449="A","A"," ")</f>
        <v xml:space="preserve"> </v>
      </c>
      <c r="I129" s="289"/>
      <c r="J129" s="292" t="str">
        <f>Badges!C523</f>
        <v>Shop on paper</v>
      </c>
      <c r="K129" s="290" t="str">
        <f>IF(Badges!G523="A","A"," ")</f>
        <v xml:space="preserve"> </v>
      </c>
      <c r="M129" s="480" t="str">
        <f>'Fun Patches'!C13</f>
        <v>&lt;List Patch Here&gt;</v>
      </c>
      <c r="N129" s="481"/>
      <c r="O129" s="297" t="str">
        <f>IF('Fun Patches'!G13="A","A"," ")</f>
        <v xml:space="preserve"> </v>
      </c>
      <c r="Q129" s="480" t="str">
        <f>'Fun Patches'!C45</f>
        <v>&lt;List Patch Here&gt;</v>
      </c>
      <c r="R129" s="481"/>
      <c r="S129" s="297" t="str">
        <f>IF('Fun Patches'!G45="A","A"," ")</f>
        <v xml:space="preserve"> </v>
      </c>
    </row>
    <row r="130" spans="1:19">
      <c r="A130" s="289"/>
      <c r="B130" s="292" t="str">
        <f>Badges!C374</f>
        <v>Paint a mural that tells the story</v>
      </c>
      <c r="C130" s="290" t="str">
        <f>IF(Badges!G374="A","A"," ")</f>
        <v xml:space="preserve"> </v>
      </c>
      <c r="E130" s="289"/>
      <c r="F130" s="292" t="str">
        <f>Badges!C450</f>
        <v>Get advice from an expert</v>
      </c>
      <c r="G130" s="290" t="str">
        <f>IF(Badges!G450="A","A"," ")</f>
        <v xml:space="preserve"> </v>
      </c>
      <c r="I130" s="289"/>
      <c r="J130" s="292" t="str">
        <f>Badges!C524</f>
        <v>Shop online</v>
      </c>
      <c r="K130" s="290" t="str">
        <f>IF(Badges!G524="A","A"," ")</f>
        <v xml:space="preserve"> </v>
      </c>
      <c r="M130" s="480" t="str">
        <f>'Fun Patches'!C14</f>
        <v>&lt;List Patch Here&gt;</v>
      </c>
      <c r="N130" s="481"/>
      <c r="O130" s="297" t="str">
        <f>IF('Fun Patches'!G14="A","A"," ")</f>
        <v xml:space="preserve"> </v>
      </c>
      <c r="Q130" s="480" t="str">
        <f>'Fun Patches'!C46</f>
        <v>&lt;List Patch Here&gt;</v>
      </c>
      <c r="R130" s="481"/>
      <c r="S130" s="297" t="str">
        <f>IF('Fun Patches'!G46="A","A","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Patches'!G15="A","A"," ")</f>
        <v xml:space="preserve"> </v>
      </c>
      <c r="Q131" s="482" t="str">
        <f>'Fun Patches'!C47</f>
        <v>&lt;List Patch Here&gt;</v>
      </c>
      <c r="R131" s="483"/>
      <c r="S131" s="290" t="str">
        <f>IF('Fun Patches'!G47="A","A"," ")</f>
        <v xml:space="preserve"> </v>
      </c>
    </row>
    <row r="132" spans="1:19">
      <c r="A132" s="289">
        <v>1</v>
      </c>
      <c r="B132" s="292" t="str">
        <f>Badges!C378</f>
        <v>Follow the rules</v>
      </c>
      <c r="C132" s="304"/>
      <c r="E132" s="289"/>
      <c r="F132" s="292" t="str">
        <f>Badges!C452</f>
        <v>Interview a medical professional</v>
      </c>
      <c r="G132" s="290" t="str">
        <f>IF(Badges!G452="A","A"," ")</f>
        <v xml:space="preserve"> </v>
      </c>
      <c r="I132" s="289"/>
      <c r="J132" s="292" t="str">
        <f>Badges!C526</f>
        <v>Browse through catalogs</v>
      </c>
      <c r="K132" s="290" t="str">
        <f>IF(Badges!G526="A","A"," ")</f>
        <v xml:space="preserve"> </v>
      </c>
      <c r="M132" s="480" t="str">
        <f>'Fun Patches'!C16</f>
        <v>&lt;List Patch Here&gt;</v>
      </c>
      <c r="N132" s="481"/>
      <c r="O132" s="297" t="str">
        <f>IF('Fun Patches'!G16="A","A"," ")</f>
        <v xml:space="preserve"> </v>
      </c>
      <c r="Q132" s="480" t="str">
        <f>'Fun Patches'!C48</f>
        <v>&lt;List Patch Here&gt;</v>
      </c>
      <c r="R132" s="481"/>
      <c r="S132" s="297" t="str">
        <f>IF('Fun Patches'!G48="A","A"," ")</f>
        <v xml:space="preserve"> </v>
      </c>
    </row>
    <row r="133" spans="1:19">
      <c r="A133" s="289"/>
      <c r="B133" s="292" t="str">
        <f>Badges!C379</f>
        <v>Teach the rules of an active</v>
      </c>
      <c r="C133" s="290" t="str">
        <f>IF(Badges!G379="A","A"," ")</f>
        <v xml:space="preserve"> </v>
      </c>
      <c r="E133" s="289"/>
      <c r="F133" s="292" t="str">
        <f>Badges!C453</f>
        <v>Talk to the police</v>
      </c>
      <c r="G133" s="290" t="str">
        <f>IF(Badges!G453="A","A"," ")</f>
        <v xml:space="preserve"> </v>
      </c>
      <c r="I133" s="289"/>
      <c r="J133" s="292" t="str">
        <f>Badges!C527</f>
        <v>Go to the mall</v>
      </c>
      <c r="K133" s="290" t="str">
        <f>IF(Badges!G527="A","A"," ")</f>
        <v xml:space="preserve"> </v>
      </c>
      <c r="M133" s="482" t="str">
        <f>'Fun Patches'!C17</f>
        <v>&lt;List Patch Here&gt;</v>
      </c>
      <c r="N133" s="483"/>
      <c r="O133" s="290" t="str">
        <f>IF('Fun Patches'!G17="A","A"," ")</f>
        <v xml:space="preserve"> </v>
      </c>
      <c r="Q133" s="480" t="str">
        <f>'Fun Patches'!C49</f>
        <v>&lt;List Patch Here&gt;</v>
      </c>
      <c r="R133" s="481"/>
      <c r="S133" s="297" t="str">
        <f>IF('Fun Patches'!G49="A","A"," ")</f>
        <v xml:space="preserve"> </v>
      </c>
    </row>
    <row r="134" spans="1:19">
      <c r="A134" s="289"/>
      <c r="B134" s="292" t="str">
        <f>Badges!C380</f>
        <v>Make up two new rules for hide</v>
      </c>
      <c r="C134" s="290" t="str">
        <f>IF(Badges!G380="A","A"," ")</f>
        <v xml:space="preserve"> </v>
      </c>
      <c r="E134" s="289"/>
      <c r="F134" s="292" t="str">
        <f>Badges!C454</f>
        <v>Visit a fire station</v>
      </c>
      <c r="G134" s="290" t="str">
        <f>IF(Badges!G454="A","A"," ")</f>
        <v xml:space="preserve"> </v>
      </c>
      <c r="I134" s="289"/>
      <c r="J134" s="292" t="str">
        <f>Badges!C528</f>
        <v>Shop secondhand</v>
      </c>
      <c r="K134" s="290" t="str">
        <f>IF(Badges!G528="A","A"," ")</f>
        <v xml:space="preserve"> </v>
      </c>
      <c r="M134" s="480" t="str">
        <f>'Fun Patches'!C18</f>
        <v>&lt;List Patch Here&gt;</v>
      </c>
      <c r="N134" s="481"/>
      <c r="O134" s="297" t="str">
        <f>IF('Fun Patches'!G18="A","A"," ")</f>
        <v xml:space="preserve"> </v>
      </c>
      <c r="Q134" s="480" t="str">
        <f>'Fun Patches'!C50</f>
        <v>&lt;List Patch Here&gt;</v>
      </c>
      <c r="R134" s="481"/>
      <c r="S134" s="297" t="str">
        <f>IF('Fun Patches'!G50="A","A"," ")</f>
        <v xml:space="preserve"> </v>
      </c>
    </row>
    <row r="135" spans="1:19">
      <c r="A135" s="289"/>
      <c r="B135" s="292" t="str">
        <f>Badges!C381</f>
        <v>Learn two rules for a sport or</v>
      </c>
      <c r="C135" s="290" t="str">
        <f>IF(Badges!G381="A","A","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Patches'!G19="A","A"," ")</f>
        <v xml:space="preserve"> </v>
      </c>
      <c r="Q135" s="480" t="str">
        <f>'Fun Patches'!C51</f>
        <v>&lt;List Patch Here&gt;</v>
      </c>
      <c r="R135" s="481"/>
      <c r="S135" s="297" t="str">
        <f>IF('Fun Patches'!G51="A","A"," ")</f>
        <v xml:space="preserve"> </v>
      </c>
    </row>
    <row r="136" spans="1:19">
      <c r="A136" s="289">
        <v>2</v>
      </c>
      <c r="B136" s="292" t="str">
        <f>Badges!C382</f>
        <v>Include everyone</v>
      </c>
      <c r="C136" s="304"/>
      <c r="E136" s="289"/>
      <c r="F136" s="292" t="str">
        <f>Badges!C456</f>
        <v>Make a first aid kit for your home</v>
      </c>
      <c r="G136" s="290" t="str">
        <f>IF(Badges!G456="A","A"," ")</f>
        <v xml:space="preserve"> </v>
      </c>
      <c r="I136" s="289"/>
      <c r="J136" s="292" t="str">
        <f>Badges!C530</f>
        <v>You have $15 total</v>
      </c>
      <c r="K136" s="290" t="str">
        <f>IF(Badges!G530="A","A"," ")</f>
        <v xml:space="preserve"> </v>
      </c>
      <c r="M136" s="480" t="str">
        <f>'Fun Patches'!C20</f>
        <v>&lt;List Patch Here&gt;</v>
      </c>
      <c r="N136" s="481"/>
      <c r="O136" s="297" t="str">
        <f>IF('Fun Patches'!G20="A","A"," ")</f>
        <v xml:space="preserve"> </v>
      </c>
      <c r="Q136" s="480" t="str">
        <f>'Fun Patches'!C52</f>
        <v>&lt;List Patch Here&gt;</v>
      </c>
      <c r="R136" s="481"/>
      <c r="S136" s="297" t="str">
        <f>IF('Fun Patches'!G52="A","A"," ")</f>
        <v xml:space="preserve"> </v>
      </c>
    </row>
    <row r="137" spans="1:19">
      <c r="A137" s="289"/>
      <c r="B137" s="292" t="str">
        <f>Badges!C383</f>
        <v>Ask a woman about Title IX</v>
      </c>
      <c r="C137" s="290" t="str">
        <f>IF(Badges!G383="A","A"," ")</f>
        <v xml:space="preserve"> </v>
      </c>
      <c r="E137" s="289"/>
      <c r="F137" s="292" t="str">
        <f>Badges!C457</f>
        <v>Make a kit for your Girl Scout</v>
      </c>
      <c r="G137" s="290" t="str">
        <f>IF(Badges!G457="A","A"," ")</f>
        <v xml:space="preserve"> </v>
      </c>
      <c r="I137" s="289"/>
      <c r="J137" s="292" t="str">
        <f>Badges!C531</f>
        <v>You have $30 total</v>
      </c>
      <c r="K137" s="290" t="str">
        <f>IF(Badges!G531="A","A"," ")</f>
        <v xml:space="preserve"> </v>
      </c>
      <c r="M137" s="480" t="str">
        <f>'Fun Patches'!C21</f>
        <v>&lt;List Patch Here&gt;</v>
      </c>
      <c r="N137" s="481"/>
      <c r="O137" s="297" t="str">
        <f>IF('Fun Patches'!G21="A","A"," ")</f>
        <v xml:space="preserve"> </v>
      </c>
      <c r="Q137" s="480" t="str">
        <f>'Fun Patches'!C53</f>
        <v>&lt;List Patch Here&gt;</v>
      </c>
      <c r="R137" s="481"/>
      <c r="S137" s="297" t="str">
        <f>IF('Fun Patches'!G53="A","A"," ")</f>
        <v xml:space="preserve"> </v>
      </c>
    </row>
    <row r="138" spans="1:19">
      <c r="A138" s="289"/>
      <c r="B138" s="292" t="str">
        <f>Badges!C384</f>
        <v>Find a sport that women play</v>
      </c>
      <c r="C138" s="290" t="str">
        <f>IF(Badges!G384="A","A"," ")</f>
        <v xml:space="preserve"> </v>
      </c>
      <c r="E138" s="289"/>
      <c r="F138" s="292" t="str">
        <f>Badges!C458</f>
        <v>Make a first aid kit and donate it</v>
      </c>
      <c r="G138" s="290" t="str">
        <f>IF(Badges!G458="A","A"," ")</f>
        <v xml:space="preserve"> </v>
      </c>
      <c r="I138" s="289"/>
      <c r="J138" s="292" t="str">
        <f>Badges!C532</f>
        <v>Pool your money</v>
      </c>
      <c r="K138" s="290" t="str">
        <f>IF(Badges!G532="A","A"," ")</f>
        <v xml:space="preserve"> </v>
      </c>
      <c r="M138" s="480" t="str">
        <f>'Fun Patches'!C22</f>
        <v>&lt;List Patch Here&gt;</v>
      </c>
      <c r="N138" s="481"/>
      <c r="O138" s="297" t="str">
        <f>IF('Fun Patches'!G22="A","A"," ")</f>
        <v xml:space="preserve"> </v>
      </c>
      <c r="Q138" s="480" t="str">
        <f>'Fun Patches'!C54</f>
        <v>&lt;List Patch Here&gt;</v>
      </c>
      <c r="R138" s="481"/>
      <c r="S138" s="297" t="str">
        <f>IF('Fun Patches'!G54="A","A"," ")</f>
        <v xml:space="preserve"> </v>
      </c>
    </row>
    <row r="139" spans="1:19">
      <c r="A139" s="289"/>
      <c r="B139" s="292" t="str">
        <f>Badges!C385</f>
        <v>Learn about disabilities and</v>
      </c>
      <c r="C139" s="290" t="str">
        <f>IF(Badges!G385="A","A"," ")</f>
        <v xml:space="preserve"> </v>
      </c>
      <c r="M139" s="480" t="str">
        <f>'Fun Patches'!C23</f>
        <v>&lt;List Patch Here&gt;</v>
      </c>
      <c r="N139" s="481"/>
      <c r="O139" s="297" t="str">
        <f>IF('Fun Patches'!G23="A","A"," ")</f>
        <v xml:space="preserve"> </v>
      </c>
    </row>
    <row r="140" spans="1:19" ht="23.25">
      <c r="A140" s="471" t="str">
        <f ca="1">MID(CELL("filename",A78),FIND(IF(ISERROR(FIND("]",CELL("filename",A78))),"$","]"),CELL("filename",A78))+1,256)</f>
        <v>Brownie 4</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Own'!G31="A","A"," ")</f>
        <v xml:space="preserve"> </v>
      </c>
      <c r="I142" s="289">
        <v>1</v>
      </c>
      <c r="J142" s="354" t="str">
        <f>'Council Own'!C55</f>
        <v>&lt;List Requirement Here&gt;</v>
      </c>
      <c r="K142" s="297" t="str">
        <f>IF('Council Own'!G55="A","A"," ")</f>
        <v xml:space="preserve"> </v>
      </c>
      <c r="M142" s="289">
        <v>1</v>
      </c>
      <c r="N142" s="354" t="str">
        <f>'Council Own'!C79</f>
        <v>&lt;List Requirement Here&gt;</v>
      </c>
      <c r="O142" s="297" t="str">
        <f>IF('Council Own'!G79="A","A"," ")</f>
        <v xml:space="preserve"> </v>
      </c>
      <c r="Q142" s="289">
        <v>1</v>
      </c>
      <c r="R142" s="354" t="str">
        <f>'Council Own'!C103</f>
        <v>&lt;List Requirement Here&gt;</v>
      </c>
      <c r="S142" s="297" t="str">
        <f>IF('Council Own'!G103="A","A"," ")</f>
        <v xml:space="preserve"> </v>
      </c>
    </row>
    <row r="143" spans="1:19">
      <c r="A143" s="499" t="str">
        <f>'Council Own'!B6</f>
        <v>&lt;&lt;List Badge Here&gt;&gt;</v>
      </c>
      <c r="B143" s="500"/>
      <c r="C143" s="291" t="str">
        <f>IF('Council Own'!G28="C","C",IF('Council Own'!G28="P","P",""))</f>
        <v/>
      </c>
      <c r="E143" s="289"/>
      <c r="F143" s="354" t="str">
        <f>'Council Own'!C32</f>
        <v>&lt;List Requirement Here&gt;</v>
      </c>
      <c r="G143" s="297" t="str">
        <f>IF('Council Own'!G32="A","A"," ")</f>
        <v xml:space="preserve"> </v>
      </c>
      <c r="I143" s="289"/>
      <c r="J143" s="354" t="str">
        <f>'Council Own'!C56</f>
        <v>&lt;List Requirement Here&gt;</v>
      </c>
      <c r="K143" s="297" t="str">
        <f>IF('Council Own'!G56="A","A"," ")</f>
        <v xml:space="preserve"> </v>
      </c>
      <c r="M143" s="289"/>
      <c r="N143" s="354" t="str">
        <f>'Council Own'!C80</f>
        <v>&lt;List Requirement Here&gt;</v>
      </c>
      <c r="O143" s="297" t="str">
        <f>IF('Council Own'!G80="A","A"," ")</f>
        <v xml:space="preserve"> </v>
      </c>
      <c r="Q143" s="289"/>
      <c r="R143" s="354" t="str">
        <f>'Council Own'!C104</f>
        <v>&lt;List Requirement Here&gt;</v>
      </c>
      <c r="S143" s="297" t="str">
        <f>IF('Council Own'!G104="A","A"," ")</f>
        <v xml:space="preserve"> </v>
      </c>
    </row>
    <row r="144" spans="1:19">
      <c r="A144" s="499" t="str">
        <f>'Council Own'!B30</f>
        <v>&lt;&lt;List Badge Here&gt;&gt;</v>
      </c>
      <c r="B144" s="500"/>
      <c r="C144" s="291" t="str">
        <f>IF('Council Own'!G52="C","C",IF('Council Own'!G52="P","P",""))</f>
        <v/>
      </c>
      <c r="E144" s="289"/>
      <c r="F144" s="354" t="str">
        <f>'Council Own'!C33</f>
        <v>&lt;List Requirement Here&gt;</v>
      </c>
      <c r="G144" s="297" t="str">
        <f>IF('Council Own'!G33="A","A"," ")</f>
        <v xml:space="preserve"> </v>
      </c>
      <c r="I144" s="289"/>
      <c r="J144" s="354" t="str">
        <f>'Council Own'!C57</f>
        <v>&lt;List Requirement Here&gt;</v>
      </c>
      <c r="K144" s="297" t="str">
        <f>IF('Council Own'!G57="A","A"," ")</f>
        <v xml:space="preserve"> </v>
      </c>
      <c r="M144" s="289"/>
      <c r="N144" s="354" t="str">
        <f>'Council Own'!C81</f>
        <v>&lt;List Requirement Here&gt;</v>
      </c>
      <c r="O144" s="297" t="str">
        <f>IF('Council Own'!G81="A","A"," ")</f>
        <v xml:space="preserve"> </v>
      </c>
      <c r="Q144" s="289"/>
      <c r="R144" s="354" t="str">
        <f>'Council Own'!C105</f>
        <v>&lt;List Requirement Here&gt;</v>
      </c>
      <c r="S144" s="297" t="str">
        <f>IF('Council Own'!G105="A","A"," ")</f>
        <v xml:space="preserve"> </v>
      </c>
    </row>
    <row r="145" spans="1:19" ht="12.75" customHeight="1">
      <c r="A145" s="499" t="str">
        <f>'Council Own'!B54</f>
        <v>&lt;&lt;List Badge Here&gt;&gt;</v>
      </c>
      <c r="B145" s="500"/>
      <c r="C145" s="291" t="str">
        <f>IF('Council Own'!G76="C","C",IF('Council Own'!G76="P","P",""))</f>
        <v/>
      </c>
      <c r="E145" s="289"/>
      <c r="F145" s="354" t="str">
        <f>'Council Own'!C34</f>
        <v>&lt;List Requirement Here&gt;</v>
      </c>
      <c r="G145" s="297" t="str">
        <f>IF('Council Own'!G34="A","A"," ")</f>
        <v xml:space="preserve"> </v>
      </c>
      <c r="I145" s="289"/>
      <c r="J145" s="354" t="str">
        <f>'Council Own'!C58</f>
        <v>&lt;List Requirement Here&gt;</v>
      </c>
      <c r="K145" s="297" t="str">
        <f>IF('Council Own'!G58="A","A"," ")</f>
        <v xml:space="preserve"> </v>
      </c>
      <c r="M145" s="289"/>
      <c r="N145" s="354" t="str">
        <f>'Council Own'!C82</f>
        <v>&lt;List Requirement Here&gt;</v>
      </c>
      <c r="O145" s="297" t="str">
        <f>IF('Council Own'!G82="A","A"," ")</f>
        <v xml:space="preserve"> </v>
      </c>
      <c r="Q145" s="289"/>
      <c r="R145" s="354" t="str">
        <f>'Council Own'!C106</f>
        <v>&lt;List Requirement Here&gt;</v>
      </c>
      <c r="S145" s="297" t="str">
        <f>IF('Council Own'!G106="A","A"," ")</f>
        <v xml:space="preserve"> </v>
      </c>
    </row>
    <row r="146" spans="1:19" ht="12.75" customHeight="1">
      <c r="A146" s="499" t="str">
        <f>'Council Own'!B78</f>
        <v>&lt;&lt;List Badge Here&gt;&gt;</v>
      </c>
      <c r="B146" s="500"/>
      <c r="C146" s="291" t="str">
        <f>IF('Council Own'!G100="C","C",IF('Council Own'!G100="P","P",""))</f>
        <v/>
      </c>
      <c r="E146" s="289">
        <v>2</v>
      </c>
      <c r="F146" s="354" t="str">
        <f>'Council Own'!C35</f>
        <v>&lt;List Requirement Here&gt;</v>
      </c>
      <c r="G146" s="297" t="str">
        <f>IF('Council Own'!G35="A","A"," ")</f>
        <v xml:space="preserve"> </v>
      </c>
      <c r="I146" s="289">
        <v>2</v>
      </c>
      <c r="J146" s="354" t="str">
        <f>'Council Own'!C59</f>
        <v>&lt;List Requirement Here&gt;</v>
      </c>
      <c r="K146" s="297" t="str">
        <f>IF('Council Own'!G59="A","A"," ")</f>
        <v xml:space="preserve"> </v>
      </c>
      <c r="M146" s="289">
        <v>2</v>
      </c>
      <c r="N146" s="354" t="str">
        <f>'Council Own'!C83</f>
        <v>&lt;List Requirement Here&gt;</v>
      </c>
      <c r="O146" s="297" t="str">
        <f>IF('Council Own'!G83="A","A"," ")</f>
        <v xml:space="preserve"> </v>
      </c>
      <c r="Q146" s="289">
        <v>2</v>
      </c>
      <c r="R146" s="354" t="str">
        <f>'Council Own'!C107</f>
        <v>&lt;List Requirement Here&gt;</v>
      </c>
      <c r="S146" s="297" t="str">
        <f>IF('Council Own'!G107="A","A"," ")</f>
        <v xml:space="preserve"> </v>
      </c>
    </row>
    <row r="147" spans="1:19">
      <c r="A147" s="499" t="str">
        <f>'Council Own'!B102</f>
        <v>&lt;&lt;List Badge Here&gt;&gt;</v>
      </c>
      <c r="B147" s="500"/>
      <c r="C147" s="291" t="str">
        <f>IF('Council Own'!G124="C","C",IF('Council Own'!G124="P","P",""))</f>
        <v/>
      </c>
      <c r="E147" s="289"/>
      <c r="F147" s="354" t="str">
        <f>'Council Own'!C36</f>
        <v>&lt;List Requirement Here&gt;</v>
      </c>
      <c r="G147" s="297" t="str">
        <f>IF('Council Own'!G36="A","A"," ")</f>
        <v xml:space="preserve"> </v>
      </c>
      <c r="I147" s="289"/>
      <c r="J147" s="354" t="str">
        <f>'Council Own'!C60</f>
        <v>&lt;List Requirement Here&gt;</v>
      </c>
      <c r="K147" s="297" t="str">
        <f>IF('Council Own'!G60="A","A"," ")</f>
        <v xml:space="preserve"> </v>
      </c>
      <c r="M147" s="289"/>
      <c r="N147" s="354" t="str">
        <f>'Council Own'!C84</f>
        <v>&lt;List Requirement Here&gt;</v>
      </c>
      <c r="O147" s="297" t="str">
        <f>IF('Council Own'!G84="A","A"," ")</f>
        <v xml:space="preserve"> </v>
      </c>
      <c r="Q147" s="289"/>
      <c r="R147" s="354" t="str">
        <f>'Council Own'!C108</f>
        <v>&lt;List Requirement Here&gt;</v>
      </c>
      <c r="S147" s="297" t="str">
        <f>IF('Council Own'!G108="A","A"," ")</f>
        <v xml:space="preserve"> </v>
      </c>
    </row>
    <row r="148" spans="1:19">
      <c r="E148" s="289"/>
      <c r="F148" s="354" t="str">
        <f>'Council Own'!C37</f>
        <v>&lt;List Requirement Here&gt;</v>
      </c>
      <c r="G148" s="297" t="str">
        <f>IF('Council Own'!G37="A","A"," ")</f>
        <v xml:space="preserve"> </v>
      </c>
      <c r="I148" s="289"/>
      <c r="J148" s="354" t="str">
        <f>'Council Own'!C61</f>
        <v>&lt;List Requirement Here&gt;</v>
      </c>
      <c r="K148" s="297" t="str">
        <f>IF('Council Own'!G61="A","A"," ")</f>
        <v xml:space="preserve"> </v>
      </c>
      <c r="M148" s="289"/>
      <c r="N148" s="354" t="str">
        <f>'Council Own'!C85</f>
        <v>&lt;List Requirement Here&gt;</v>
      </c>
      <c r="O148" s="297" t="str">
        <f>IF('Council Own'!G85="A","A"," ")</f>
        <v xml:space="preserve"> </v>
      </c>
      <c r="Q148" s="289"/>
      <c r="R148" s="354" t="str">
        <f>'Council Own'!C109</f>
        <v>&lt;List Requirement Here&gt;</v>
      </c>
      <c r="S148" s="297" t="str">
        <f>IF('Council Own'!G109="A","A"," ")</f>
        <v xml:space="preserve"> </v>
      </c>
    </row>
    <row r="149" spans="1:19">
      <c r="A149" s="484" t="s">
        <v>84</v>
      </c>
      <c r="B149" s="484"/>
      <c r="C149" s="484"/>
      <c r="E149" s="289"/>
      <c r="F149" s="354" t="str">
        <f>'Council Own'!C38</f>
        <v>&lt;List Requirement Here&gt;</v>
      </c>
      <c r="G149" s="297" t="str">
        <f>IF('Council Own'!G38="A","A"," ")</f>
        <v xml:space="preserve"> </v>
      </c>
      <c r="I149" s="289"/>
      <c r="J149" s="354" t="str">
        <f>'Council Own'!C62</f>
        <v>&lt;List Requirement Here&gt;</v>
      </c>
      <c r="K149" s="297" t="str">
        <f>IF('Council Own'!G62="A","A"," ")</f>
        <v xml:space="preserve"> </v>
      </c>
      <c r="M149" s="289"/>
      <c r="N149" s="354" t="str">
        <f>'Council Own'!C86</f>
        <v>&lt;List Requirement Here&gt;</v>
      </c>
      <c r="O149" s="297" t="str">
        <f>IF('Council Own'!G86="A","A"," ")</f>
        <v xml:space="preserve"> </v>
      </c>
      <c r="Q149" s="289"/>
      <c r="R149" s="354" t="str">
        <f>'Council Own'!C110</f>
        <v>&lt;List Requirement Here&gt;</v>
      </c>
      <c r="S149" s="297" t="str">
        <f>IF('Council Own'!G110="A","A"," ")</f>
        <v xml:space="preserve"> </v>
      </c>
    </row>
    <row r="150" spans="1:19">
      <c r="A150" s="284" t="str">
        <f>'Council Own'!B6</f>
        <v>&lt;&lt;List Badge Here&gt;&gt;</v>
      </c>
      <c r="B150" s="284"/>
      <c r="C150" s="284"/>
      <c r="E150" s="289">
        <v>3</v>
      </c>
      <c r="F150" s="354" t="str">
        <f>'Council Own'!C39</f>
        <v>&lt;List Requirement Here&gt;</v>
      </c>
      <c r="G150" s="297" t="str">
        <f>IF('Council Own'!G39="A","A"," ")</f>
        <v xml:space="preserve"> </v>
      </c>
      <c r="I150" s="289">
        <v>3</v>
      </c>
      <c r="J150" s="354" t="str">
        <f>'Council Own'!C63</f>
        <v>&lt;List Requirement Here&gt;</v>
      </c>
      <c r="K150" s="297" t="str">
        <f>IF('Council Own'!G63="A","A"," ")</f>
        <v xml:space="preserve"> </v>
      </c>
      <c r="M150" s="289">
        <v>3</v>
      </c>
      <c r="N150" s="354" t="str">
        <f>'Council Own'!C87</f>
        <v>&lt;List Requirement Here&gt;</v>
      </c>
      <c r="O150" s="297" t="str">
        <f>IF('Council Own'!G87="A","A"," ")</f>
        <v xml:space="preserve"> </v>
      </c>
      <c r="Q150" s="289">
        <v>3</v>
      </c>
      <c r="R150" s="354" t="str">
        <f>'Council Own'!C111</f>
        <v>&lt;List Requirement Here&gt;</v>
      </c>
      <c r="S150" s="297" t="str">
        <f>IF('Council Own'!G111="A","A"," ")</f>
        <v xml:space="preserve"> </v>
      </c>
    </row>
    <row r="151" spans="1:19">
      <c r="A151" s="289">
        <v>1</v>
      </c>
      <c r="B151" s="354" t="str">
        <f>'Council Own'!C7</f>
        <v>&lt;List Requirement Here&gt;</v>
      </c>
      <c r="C151" s="297" t="str">
        <f>IF('Council Own'!G7="A","A"," ")</f>
        <v xml:space="preserve"> </v>
      </c>
      <c r="E151" s="289"/>
      <c r="F151" s="354" t="str">
        <f>'Council Own'!C40</f>
        <v>&lt;List Requirement Here&gt;</v>
      </c>
      <c r="G151" s="297" t="str">
        <f>IF('Council Own'!G40="A","A"," ")</f>
        <v xml:space="preserve"> </v>
      </c>
      <c r="I151" s="289"/>
      <c r="J151" s="354" t="str">
        <f>'Council Own'!C64</f>
        <v>&lt;List Requirement Here&gt;</v>
      </c>
      <c r="K151" s="297" t="str">
        <f>IF('Council Own'!G64="A","A"," ")</f>
        <v xml:space="preserve"> </v>
      </c>
      <c r="M151" s="289"/>
      <c r="N151" s="354" t="str">
        <f>'Council Own'!C88</f>
        <v>&lt;List Requirement Here&gt;</v>
      </c>
      <c r="O151" s="297" t="str">
        <f>IF('Council Own'!G88="A","A"," ")</f>
        <v xml:space="preserve"> </v>
      </c>
      <c r="Q151" s="289"/>
      <c r="R151" s="354" t="str">
        <f>'Council Own'!C112</f>
        <v>&lt;List Requirement Here&gt;</v>
      </c>
      <c r="S151" s="297" t="str">
        <f>IF('Council Own'!G112="A","A"," ")</f>
        <v xml:space="preserve"> </v>
      </c>
    </row>
    <row r="152" spans="1:19">
      <c r="A152" s="289"/>
      <c r="B152" s="354" t="str">
        <f>'Council Own'!C8</f>
        <v>&lt;List Requirement Here&gt;</v>
      </c>
      <c r="C152" s="297" t="str">
        <f>IF('Council Own'!G8="A","A"," ")</f>
        <v xml:space="preserve"> </v>
      </c>
      <c r="E152" s="289"/>
      <c r="F152" s="354" t="str">
        <f>'Council Own'!C41</f>
        <v>&lt;List Requirement Here&gt;</v>
      </c>
      <c r="G152" s="297" t="str">
        <f>IF('Council Own'!G41="A","A"," ")</f>
        <v xml:space="preserve"> </v>
      </c>
      <c r="I152" s="289"/>
      <c r="J152" s="354" t="str">
        <f>'Council Own'!C65</f>
        <v>&lt;List Requirement Here&gt;</v>
      </c>
      <c r="K152" s="297" t="str">
        <f>IF('Council Own'!G65="A","A"," ")</f>
        <v xml:space="preserve"> </v>
      </c>
      <c r="M152" s="289"/>
      <c r="N152" s="354" t="str">
        <f>'Council Own'!C89</f>
        <v>&lt;List Requirement Here&gt;</v>
      </c>
      <c r="O152" s="297" t="str">
        <f>IF('Council Own'!G89="A","A"," ")</f>
        <v xml:space="preserve"> </v>
      </c>
      <c r="Q152" s="289"/>
      <c r="R152" s="354" t="str">
        <f>'Council Own'!C113</f>
        <v>&lt;List Requirement Here&gt;</v>
      </c>
      <c r="S152" s="297" t="str">
        <f>IF('Council Own'!G113="A","A"," ")</f>
        <v xml:space="preserve"> </v>
      </c>
    </row>
    <row r="153" spans="1:19">
      <c r="A153" s="289"/>
      <c r="B153" s="354" t="str">
        <f>'Council Own'!C9</f>
        <v>&lt;List Requirement Here&gt;</v>
      </c>
      <c r="C153" s="297" t="str">
        <f>IF('Council Own'!G9="A","A"," ")</f>
        <v xml:space="preserve"> </v>
      </c>
      <c r="E153" s="289"/>
      <c r="F153" s="354" t="str">
        <f>'Council Own'!C42</f>
        <v>&lt;List Requirement Here&gt;</v>
      </c>
      <c r="G153" s="297" t="str">
        <f>IF('Council Own'!G42="A","A"," ")</f>
        <v xml:space="preserve"> </v>
      </c>
      <c r="I153" s="289"/>
      <c r="J153" s="354" t="str">
        <f>'Council Own'!C66</f>
        <v>&lt;List Requirement Here&gt;</v>
      </c>
      <c r="K153" s="297" t="str">
        <f>IF('Council Own'!G66="A","A"," ")</f>
        <v xml:space="preserve"> </v>
      </c>
      <c r="M153" s="289"/>
      <c r="N153" s="354" t="str">
        <f>'Council Own'!C90</f>
        <v>&lt;List Requirement Here&gt;</v>
      </c>
      <c r="O153" s="297" t="str">
        <f>IF('Council Own'!G90="A","A"," ")</f>
        <v xml:space="preserve"> </v>
      </c>
      <c r="Q153" s="289"/>
      <c r="R153" s="354" t="str">
        <f>'Council Own'!C114</f>
        <v>&lt;List Requirement Here&gt;</v>
      </c>
      <c r="S153" s="297" t="str">
        <f>IF('Council Own'!G114="A","A"," ")</f>
        <v xml:space="preserve"> </v>
      </c>
    </row>
    <row r="154" spans="1:19">
      <c r="A154" s="289"/>
      <c r="B154" s="354" t="str">
        <f>'Council Own'!C10</f>
        <v>&lt;List Requirement Here&gt;</v>
      </c>
      <c r="C154" s="297" t="str">
        <f>IF('Council Own'!G10="A","A"," ")</f>
        <v xml:space="preserve"> </v>
      </c>
      <c r="E154" s="289">
        <v>4</v>
      </c>
      <c r="F154" s="354" t="str">
        <f>'Council Own'!C43</f>
        <v>&lt;List Requirement Here&gt;</v>
      </c>
      <c r="G154" s="297" t="str">
        <f>IF('Council Own'!G43="A","A"," ")</f>
        <v xml:space="preserve"> </v>
      </c>
      <c r="I154" s="289">
        <v>4</v>
      </c>
      <c r="J154" s="354" t="str">
        <f>'Council Own'!C67</f>
        <v>&lt;List Requirement Here&gt;</v>
      </c>
      <c r="K154" s="297" t="str">
        <f>IF('Council Own'!G67="A","A"," ")</f>
        <v xml:space="preserve"> </v>
      </c>
      <c r="M154" s="289">
        <v>4</v>
      </c>
      <c r="N154" s="354" t="str">
        <f>'Council Own'!C91</f>
        <v>&lt;List Requirement Here&gt;</v>
      </c>
      <c r="O154" s="297" t="str">
        <f>IF('Council Own'!G91="A","A"," ")</f>
        <v xml:space="preserve"> </v>
      </c>
      <c r="Q154" s="289">
        <v>4</v>
      </c>
      <c r="R154" s="354" t="str">
        <f>'Council Own'!C115</f>
        <v>&lt;List Requirement Here&gt;</v>
      </c>
      <c r="S154" s="297" t="str">
        <f>IF('Council Own'!G115="A","A"," ")</f>
        <v xml:space="preserve"> </v>
      </c>
    </row>
    <row r="155" spans="1:19">
      <c r="A155" s="289">
        <v>2</v>
      </c>
      <c r="B155" s="354" t="str">
        <f>'Council Own'!C11</f>
        <v>&lt;List Requirement Here&gt;</v>
      </c>
      <c r="C155" s="297" t="str">
        <f>IF('Council Own'!G11="A","A"," ")</f>
        <v xml:space="preserve"> </v>
      </c>
      <c r="E155" s="289"/>
      <c r="F155" s="354" t="str">
        <f>'Council Own'!C44</f>
        <v>&lt;List Requirement Here&gt;</v>
      </c>
      <c r="G155" s="297" t="str">
        <f>IF('Council Own'!G44="A","A"," ")</f>
        <v xml:space="preserve"> </v>
      </c>
      <c r="I155" s="289"/>
      <c r="J155" s="354" t="str">
        <f>'Council Own'!C68</f>
        <v>&lt;List Requirement Here&gt;</v>
      </c>
      <c r="K155" s="297" t="str">
        <f>IF('Council Own'!G68="A","A"," ")</f>
        <v xml:space="preserve"> </v>
      </c>
      <c r="M155" s="289"/>
      <c r="N155" s="354" t="str">
        <f>'Council Own'!C92</f>
        <v>&lt;List Requirement Here&gt;</v>
      </c>
      <c r="O155" s="297" t="str">
        <f>IF('Council Own'!G92="A","A"," ")</f>
        <v xml:space="preserve"> </v>
      </c>
      <c r="Q155" s="289"/>
      <c r="R155" s="354" t="str">
        <f>'Council Own'!C116</f>
        <v>&lt;List Requirement Here&gt;</v>
      </c>
      <c r="S155" s="297" t="str">
        <f>IF('Council Own'!G116="A","A"," ")</f>
        <v xml:space="preserve"> </v>
      </c>
    </row>
    <row r="156" spans="1:19">
      <c r="A156" s="289"/>
      <c r="B156" s="354" t="str">
        <f>'Council Own'!C12</f>
        <v>&lt;List Requirement Here&gt;</v>
      </c>
      <c r="C156" s="297" t="str">
        <f>IF('Council Own'!G12="A","A"," ")</f>
        <v xml:space="preserve"> </v>
      </c>
      <c r="E156" s="289"/>
      <c r="F156" s="354" t="str">
        <f>'Council Own'!C45</f>
        <v>&lt;List Requirement Here&gt;</v>
      </c>
      <c r="G156" s="297" t="str">
        <f>IF('Council Own'!G45="A","A"," ")</f>
        <v xml:space="preserve"> </v>
      </c>
      <c r="I156" s="289"/>
      <c r="J156" s="354" t="str">
        <f>'Council Own'!C69</f>
        <v>&lt;List Requirement Here&gt;</v>
      </c>
      <c r="K156" s="297" t="str">
        <f>IF('Council Own'!G69="A","A"," ")</f>
        <v xml:space="preserve"> </v>
      </c>
      <c r="M156" s="289"/>
      <c r="N156" s="354" t="str">
        <f>'Council Own'!C93</f>
        <v>&lt;List Requirement Here&gt;</v>
      </c>
      <c r="O156" s="297" t="str">
        <f>IF('Council Own'!G93="A","A"," ")</f>
        <v xml:space="preserve"> </v>
      </c>
      <c r="Q156" s="289"/>
      <c r="R156" s="354" t="str">
        <f>'Council Own'!C117</f>
        <v>&lt;List Requirement Here&gt;</v>
      </c>
      <c r="S156" s="297" t="str">
        <f>IF('Council Own'!G117="A","A"," ")</f>
        <v xml:space="preserve"> </v>
      </c>
    </row>
    <row r="157" spans="1:19">
      <c r="A157" s="289"/>
      <c r="B157" s="354" t="str">
        <f>'Council Own'!C13</f>
        <v>&lt;List Requirement Here&gt;</v>
      </c>
      <c r="C157" s="297" t="str">
        <f>IF('Council Own'!G13="A","A"," ")</f>
        <v xml:space="preserve"> </v>
      </c>
      <c r="E157" s="289"/>
      <c r="F157" s="354" t="str">
        <f>'Council Own'!C46</f>
        <v>&lt;List Requirement Here&gt;</v>
      </c>
      <c r="G157" s="297" t="str">
        <f>IF('Council Own'!G46="A","A"," ")</f>
        <v xml:space="preserve"> </v>
      </c>
      <c r="I157" s="289"/>
      <c r="J157" s="354" t="str">
        <f>'Council Own'!C70</f>
        <v>&lt;List Requirement Here&gt;</v>
      </c>
      <c r="K157" s="297" t="str">
        <f>IF('Council Own'!G70="A","A"," ")</f>
        <v xml:space="preserve"> </v>
      </c>
      <c r="M157" s="289"/>
      <c r="N157" s="354" t="str">
        <f>'Council Own'!C94</f>
        <v>&lt;List Requirement Here&gt;</v>
      </c>
      <c r="O157" s="297" t="str">
        <f>IF('Council Own'!G94="A","A"," ")</f>
        <v xml:space="preserve"> </v>
      </c>
      <c r="Q157" s="289"/>
      <c r="R157" s="354" t="str">
        <f>'Council Own'!C118</f>
        <v>&lt;List Requirement Here&gt;</v>
      </c>
      <c r="S157" s="297" t="str">
        <f>IF('Council Own'!G118="A","A"," ")</f>
        <v xml:space="preserve"> </v>
      </c>
    </row>
    <row r="158" spans="1:19">
      <c r="A158" s="289"/>
      <c r="B158" s="354" t="str">
        <f>'Council Own'!C14</f>
        <v>&lt;List Requirement Here&gt;</v>
      </c>
      <c r="C158" s="297" t="str">
        <f>IF('Council Own'!G14="A","A"," ")</f>
        <v xml:space="preserve"> </v>
      </c>
      <c r="E158" s="289">
        <v>5</v>
      </c>
      <c r="F158" s="354" t="str">
        <f>'Council Own'!C47</f>
        <v>&lt;List Requirement Here&gt;</v>
      </c>
      <c r="G158" s="297" t="str">
        <f>IF('Council Own'!G47="A","A"," ")</f>
        <v xml:space="preserve"> </v>
      </c>
      <c r="I158" s="289">
        <v>5</v>
      </c>
      <c r="J158" s="354" t="str">
        <f>'Council Own'!C71</f>
        <v>&lt;List Requirement Here&gt;</v>
      </c>
      <c r="K158" s="297" t="str">
        <f>IF('Council Own'!G71="A","A"," ")</f>
        <v xml:space="preserve"> </v>
      </c>
      <c r="M158" s="289">
        <v>5</v>
      </c>
      <c r="N158" s="354" t="str">
        <f>'Council Own'!C95</f>
        <v>&lt;List Requirement Here&gt;</v>
      </c>
      <c r="O158" s="297" t="str">
        <f>IF('Council Own'!G95="A","A"," ")</f>
        <v xml:space="preserve"> </v>
      </c>
      <c r="Q158" s="289">
        <v>5</v>
      </c>
      <c r="R158" s="354" t="str">
        <f>'Council Own'!C119</f>
        <v>&lt;List Requirement Here&gt;</v>
      </c>
      <c r="S158" s="297" t="str">
        <f>IF('Council Own'!G119="A","A"," ")</f>
        <v xml:space="preserve"> </v>
      </c>
    </row>
    <row r="159" spans="1:19">
      <c r="A159" s="289">
        <v>3</v>
      </c>
      <c r="B159" s="354" t="str">
        <f>'Council Own'!C15</f>
        <v>&lt;List Requirement Here&gt;</v>
      </c>
      <c r="C159" s="297" t="str">
        <f>IF('Council Own'!G15="A","A"," ")</f>
        <v xml:space="preserve"> </v>
      </c>
      <c r="E159" s="289"/>
      <c r="F159" s="354" t="str">
        <f>'Council Own'!C48</f>
        <v>&lt;List Requirement Here&gt;</v>
      </c>
      <c r="G159" s="297" t="str">
        <f>IF('Council Own'!G48="A","A"," ")</f>
        <v xml:space="preserve"> </v>
      </c>
      <c r="I159" s="289"/>
      <c r="J159" s="354" t="str">
        <f>'Council Own'!C72</f>
        <v>&lt;List Requirement Here&gt;</v>
      </c>
      <c r="K159" s="297" t="str">
        <f>IF('Council Own'!G72="A","A"," ")</f>
        <v xml:space="preserve"> </v>
      </c>
      <c r="M159" s="289"/>
      <c r="N159" s="354" t="str">
        <f>'Council Own'!C96</f>
        <v>&lt;List Requirement Here&gt;</v>
      </c>
      <c r="O159" s="297" t="str">
        <f>IF('Council Own'!G96="A","A"," ")</f>
        <v xml:space="preserve"> </v>
      </c>
      <c r="Q159" s="289"/>
      <c r="R159" s="354" t="str">
        <f>'Council Own'!C120</f>
        <v>&lt;List Requirement Here&gt;</v>
      </c>
      <c r="S159" s="297" t="str">
        <f>IF('Council Own'!G120="A","A"," ")</f>
        <v xml:space="preserve"> </v>
      </c>
    </row>
    <row r="160" spans="1:19">
      <c r="A160" s="289"/>
      <c r="B160" s="354" t="str">
        <f>'Council Own'!C16</f>
        <v>&lt;List Requirement Here&gt;</v>
      </c>
      <c r="C160" s="297" t="str">
        <f>IF('Council Own'!G16="A","A"," ")</f>
        <v xml:space="preserve"> </v>
      </c>
      <c r="E160" s="289"/>
      <c r="F160" s="354" t="str">
        <f>'Council Own'!C49</f>
        <v>&lt;List Requirement Here&gt;</v>
      </c>
      <c r="G160" s="297" t="str">
        <f>IF('Council Own'!G49="A","A"," ")</f>
        <v xml:space="preserve"> </v>
      </c>
      <c r="I160" s="289"/>
      <c r="J160" s="354" t="str">
        <f>'Council Own'!C73</f>
        <v>&lt;List Requirement Here&gt;</v>
      </c>
      <c r="K160" s="297" t="str">
        <f>IF('Council Own'!G73="A","A"," ")</f>
        <v xml:space="preserve"> </v>
      </c>
      <c r="M160" s="289"/>
      <c r="N160" s="354" t="str">
        <f>'Council Own'!C97</f>
        <v>&lt;List Requirement Here&gt;</v>
      </c>
      <c r="O160" s="297" t="str">
        <f>IF('Council Own'!G97="A","A"," ")</f>
        <v xml:space="preserve"> </v>
      </c>
      <c r="Q160" s="289"/>
      <c r="R160" s="354" t="str">
        <f>'Council Own'!C121</f>
        <v>&lt;List Requirement Here&gt;</v>
      </c>
      <c r="S160" s="297" t="str">
        <f>IF('Council Own'!G121="A","A"," ")</f>
        <v xml:space="preserve"> </v>
      </c>
    </row>
    <row r="161" spans="1:19">
      <c r="A161" s="289"/>
      <c r="B161" s="354" t="str">
        <f>'Council Own'!C17</f>
        <v>&lt;List Requirement Here&gt;</v>
      </c>
      <c r="C161" s="297" t="str">
        <f>IF('Council Own'!G17="A","A"," ")</f>
        <v xml:space="preserve"> </v>
      </c>
      <c r="E161" s="289"/>
      <c r="F161" s="354" t="str">
        <f>'Council Own'!C50</f>
        <v>&lt;List Requirement Here&gt;</v>
      </c>
      <c r="G161" s="297" t="str">
        <f>IF('Council Own'!G50="A","A"," ")</f>
        <v xml:space="preserve"> </v>
      </c>
      <c r="I161" s="289"/>
      <c r="J161" s="354" t="str">
        <f>'Council Own'!C74</f>
        <v>&lt;List Requirement Here&gt;</v>
      </c>
      <c r="K161" s="297" t="str">
        <f>IF('Council Own'!G68="A","A"," ")</f>
        <v xml:space="preserve"> </v>
      </c>
      <c r="M161" s="289"/>
      <c r="N161" s="354" t="str">
        <f>'Council Own'!C98</f>
        <v>&lt;List Requirement Here&gt;</v>
      </c>
      <c r="O161" s="297" t="str">
        <f>IF('Council Own'!G98="A","A"," ")</f>
        <v xml:space="preserve"> </v>
      </c>
      <c r="Q161" s="289"/>
      <c r="R161" s="354" t="str">
        <f>'Council Own'!C122</f>
        <v>&lt;List Requirement Here&gt;</v>
      </c>
      <c r="S161" s="297" t="str">
        <f>IF('Council Own'!G122="A","A"," ")</f>
        <v xml:space="preserve"> </v>
      </c>
    </row>
    <row r="162" spans="1:19">
      <c r="A162" s="289"/>
      <c r="B162" s="354" t="str">
        <f>'Council Own'!C18</f>
        <v>&lt;List Requirement Here&gt;</v>
      </c>
      <c r="C162" s="297" t="str">
        <f>IF('Council Own'!G18="A","A"," ")</f>
        <v xml:space="preserve"> </v>
      </c>
    </row>
    <row r="163" spans="1:19">
      <c r="A163" s="289">
        <v>4</v>
      </c>
      <c r="B163" s="354" t="str">
        <f>'Council Own'!C19</f>
        <v>&lt;List Requirement Here&gt;</v>
      </c>
      <c r="C163" s="297" t="str">
        <f>IF('Council Own'!G19="A","A"," ")</f>
        <v xml:space="preserve"> </v>
      </c>
    </row>
    <row r="164" spans="1:19">
      <c r="A164" s="289"/>
      <c r="B164" s="354" t="str">
        <f>'Council Own'!C20</f>
        <v>&lt;List Requirement Here&gt;</v>
      </c>
      <c r="C164" s="297" t="str">
        <f>IF('Council Own'!G20="A","A"," ")</f>
        <v xml:space="preserve"> </v>
      </c>
    </row>
    <row r="165" spans="1:19">
      <c r="A165" s="289"/>
      <c r="B165" s="354" t="str">
        <f>'Council Own'!C21</f>
        <v>&lt;List Requirement Here&gt;</v>
      </c>
      <c r="C165" s="297" t="str">
        <f>IF('Council Own'!G21="A","A"," ")</f>
        <v xml:space="preserve"> </v>
      </c>
    </row>
    <row r="166" spans="1:19">
      <c r="A166" s="289"/>
      <c r="B166" s="354" t="str">
        <f>'Council Own'!C22</f>
        <v>&lt;List Requirement Here&gt;</v>
      </c>
      <c r="C166" s="297" t="str">
        <f>IF('Council Own'!G22="A","A"," ")</f>
        <v xml:space="preserve"> </v>
      </c>
    </row>
    <row r="167" spans="1:19">
      <c r="A167" s="289">
        <v>5</v>
      </c>
      <c r="B167" s="354" t="str">
        <f>'Council Own'!C23</f>
        <v>&lt;List Requirement Here&gt;</v>
      </c>
      <c r="C167" s="297" t="str">
        <f>IF('Council Own'!G23="A","A"," ")</f>
        <v xml:space="preserve"> </v>
      </c>
    </row>
    <row r="168" spans="1:19">
      <c r="A168" s="289"/>
      <c r="B168" s="354" t="str">
        <f>'Council Own'!C24</f>
        <v>&lt;List Requirement Here&gt;</v>
      </c>
      <c r="C168" s="297" t="str">
        <f>IF('Council Own'!G24="A","A"," ")</f>
        <v xml:space="preserve"> </v>
      </c>
    </row>
    <row r="169" spans="1:19">
      <c r="A169" s="289"/>
      <c r="B169" s="354" t="str">
        <f>'Council Own'!C25</f>
        <v>&lt;List Requirement Here&gt;</v>
      </c>
      <c r="C169" s="297" t="str">
        <f>IF('Council Own'!G25="A","A"," ")</f>
        <v xml:space="preserve"> </v>
      </c>
    </row>
    <row r="170" spans="1:19" ht="12.75" customHeight="1">
      <c r="A170" s="289"/>
      <c r="B170" s="354" t="str">
        <f>'Council Own'!C26</f>
        <v>&lt;List Requirement Here&gt;</v>
      </c>
      <c r="C170" s="297" t="str">
        <f>IF('Council Own'!G26="A","A","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18.xml><?xml version="1.0" encoding="utf-8"?>
<worksheet xmlns="http://schemas.openxmlformats.org/spreadsheetml/2006/main" xmlns:r="http://schemas.openxmlformats.org/officeDocument/2006/relationships">
  <sheetPr codeName="Sheet18"/>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5</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IF(Badges!H58="A","A"," ")</f>
        <v xml:space="preserve"> </v>
      </c>
      <c r="I4" s="289"/>
      <c r="J4" s="292" t="str">
        <f>Badges!C132</f>
        <v>Make a pinch pot</v>
      </c>
      <c r="K4" s="290" t="str">
        <f>IF(Badges!H132="A","A"," ")</f>
        <v xml:space="preserve"> </v>
      </c>
      <c r="M4" s="289"/>
      <c r="N4" s="292" t="str">
        <f>Badges!C205</f>
        <v>GORP</v>
      </c>
      <c r="O4" s="290" t="str">
        <f>IF(Badges!H205="A","A"," ")</f>
        <v xml:space="preserve"> </v>
      </c>
      <c r="Q4" s="289"/>
      <c r="R4" s="292" t="str">
        <f>Badges!C279</f>
        <v>If you have a pet of your own, make</v>
      </c>
      <c r="S4" s="290" t="str">
        <f>IF(Badges!H279="A","A"," ")</f>
        <v xml:space="preserve"> </v>
      </c>
      <c r="T4" s="463"/>
      <c r="U4" s="463"/>
    </row>
    <row r="5" spans="1:21" ht="12.75" customHeight="1">
      <c r="A5" s="485" t="str">
        <f>Summary!A5</f>
        <v>Computer Expert</v>
      </c>
      <c r="B5" s="486"/>
      <c r="C5" s="342" t="str">
        <f>IF(Badges!H28="C","C",IF(Badges!H28="P","P",""))</f>
        <v/>
      </c>
      <c r="E5" s="289"/>
      <c r="F5" s="292" t="str">
        <f>Badges!C59</f>
        <v>Ask a dancer for help</v>
      </c>
      <c r="G5" s="290" t="str">
        <f>IF(Badges!H59="A","A"," ")</f>
        <v xml:space="preserve"> </v>
      </c>
      <c r="I5" s="289"/>
      <c r="J5" s="292" t="str">
        <f>Badges!C133</f>
        <v>Make a coil pot</v>
      </c>
      <c r="K5" s="290" t="str">
        <f>IF(Badges!H133="A","A"," ")</f>
        <v xml:space="preserve"> </v>
      </c>
      <c r="M5" s="289"/>
      <c r="N5" s="292" t="str">
        <f>Badges!C206</f>
        <v>Make a "walking salad"</v>
      </c>
      <c r="O5" s="290" t="str">
        <f>IF(Badges!H206="A","A"," ")</f>
        <v xml:space="preserve"> </v>
      </c>
      <c r="Q5" s="289"/>
      <c r="R5" s="292" t="str">
        <f>Badges!C280</f>
        <v>Volunteer to feed someone else's</v>
      </c>
      <c r="S5" s="290" t="str">
        <f>IF(Badges!H280="A","A"," ")</f>
        <v xml:space="preserve"> </v>
      </c>
      <c r="T5" s="463"/>
      <c r="U5" s="463"/>
    </row>
    <row r="6" spans="1:21" ht="12.75" customHeight="1">
      <c r="A6" s="475" t="str">
        <f>Summary!A6</f>
        <v>My Best Self</v>
      </c>
      <c r="B6" s="476"/>
      <c r="C6" s="291" t="str">
        <f>IF(Badges!H51="C","C",IF(Badges!H51="P","P",""))</f>
        <v/>
      </c>
      <c r="E6" s="289"/>
      <c r="F6" s="292" t="str">
        <f>Badges!C60</f>
        <v>Try "dancersise"</v>
      </c>
      <c r="G6" s="290" t="str">
        <f>IF(Badges!H60="A","A"," ")</f>
        <v xml:space="preserve"> </v>
      </c>
      <c r="I6" s="289"/>
      <c r="J6" s="292" t="str">
        <f>Badges!C134</f>
        <v>Make a slab pot</v>
      </c>
      <c r="K6" s="290" t="str">
        <f>IF(Badges!H134="A","A"," ")</f>
        <v xml:space="preserve"> </v>
      </c>
      <c r="M6" s="289"/>
      <c r="N6" s="292" t="str">
        <f>Badges!C207</f>
        <v>Bring a "nose-bag lunch"</v>
      </c>
      <c r="O6" s="290" t="str">
        <f>IF(Badges!H207="A","A"," ")</f>
        <v xml:space="preserve"> </v>
      </c>
      <c r="Q6" s="289"/>
      <c r="R6" s="292" t="str">
        <f>Badges!C281</f>
        <v>Make a pet budget for two pets</v>
      </c>
      <c r="S6" s="290" t="str">
        <f>IF(Badges!H281="A","A"," ")</f>
        <v xml:space="preserve"> </v>
      </c>
      <c r="T6" s="463"/>
      <c r="U6" s="463"/>
    </row>
    <row r="7" spans="1:21">
      <c r="A7" s="475" t="str">
        <f>Summary!A7</f>
        <v>Dancer</v>
      </c>
      <c r="B7" s="476"/>
      <c r="C7" s="291" t="str">
        <f>IF(Badges!H74="C","C",IF(Badges!H74="P","P",""))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IF(Badges!H97="C","C",IF(Badges!H97="P","P",""))</f>
        <v/>
      </c>
      <c r="E8" s="289"/>
      <c r="F8" s="292" t="str">
        <f>Badges!C62</f>
        <v>Head to the studio</v>
      </c>
      <c r="G8" s="290" t="str">
        <f>IF(Badges!H62="A","A"," ")</f>
        <v xml:space="preserve"> </v>
      </c>
      <c r="I8" s="289"/>
      <c r="J8" s="292" t="str">
        <f>Badges!C136</f>
        <v>Decorate a tile</v>
      </c>
      <c r="K8" s="290" t="str">
        <f>IF(Badges!H136="A","A"," ")</f>
        <v xml:space="preserve"> </v>
      </c>
      <c r="M8" s="289"/>
      <c r="N8" s="292" t="str">
        <f>Badges!C209</f>
        <v>Have a scavenger hunt</v>
      </c>
      <c r="O8" s="290" t="str">
        <f>IF(Badges!H209="A","A"," ")</f>
        <v xml:space="preserve"> </v>
      </c>
      <c r="Q8" s="289">
        <v>1</v>
      </c>
      <c r="R8" s="292" t="str">
        <f>Badges!C285</f>
        <v>Try a scavenger hunt</v>
      </c>
      <c r="S8" s="304"/>
    </row>
    <row r="9" spans="1:21">
      <c r="A9" s="477" t="str">
        <f>Summary!A9</f>
        <v>My Family Story</v>
      </c>
      <c r="B9" s="478"/>
      <c r="C9" s="341" t="str">
        <f>IF(Badges!H120="C","C",IF(Badges!H120="P","P",""))</f>
        <v/>
      </c>
      <c r="E9" s="289"/>
      <c r="F9" s="292" t="str">
        <f>Badges!C63</f>
        <v>Team up with an adult to find</v>
      </c>
      <c r="G9" s="290" t="str">
        <f>IF(Badges!H63="A","A"," ")</f>
        <v xml:space="preserve"> </v>
      </c>
      <c r="I9" s="289"/>
      <c r="J9" s="292" t="str">
        <f>Badges!C137</f>
        <v>Make a pinch or slab sculpture</v>
      </c>
      <c r="K9" s="290" t="str">
        <f>IF(Badges!H137="A","A"," ")</f>
        <v xml:space="preserve"> </v>
      </c>
      <c r="M9" s="289"/>
      <c r="N9" s="292" t="str">
        <f>Badges!C210</f>
        <v>Play "I Spy"</v>
      </c>
      <c r="O9" s="290" t="str">
        <f>IF(Badges!H210="A","A"," ")</f>
        <v xml:space="preserve"> </v>
      </c>
      <c r="Q9" s="289"/>
      <c r="R9" s="292" t="str">
        <f>Badges!C286</f>
        <v>Find it</v>
      </c>
      <c r="S9" s="290" t="str">
        <f>IF(Badges!H286="A","A"," ")</f>
        <v xml:space="preserve"> </v>
      </c>
    </row>
    <row r="10" spans="1:21">
      <c r="A10" s="484" t="str">
        <f>Summary!A10</f>
        <v>It's Your Planet -- Love It!</v>
      </c>
      <c r="B10" s="484"/>
      <c r="C10" s="484"/>
      <c r="E10" s="289"/>
      <c r="F10" s="292" t="str">
        <f>Badges!C64</f>
        <v>Pretend you're a Girl Scout</v>
      </c>
      <c r="G10" s="290" t="str">
        <f>IF(Badges!H64="A","A"," ")</f>
        <v xml:space="preserve"> </v>
      </c>
      <c r="I10" s="289"/>
      <c r="J10" s="292" t="str">
        <f>Badges!C138</f>
        <v>Make beads for jewelry</v>
      </c>
      <c r="K10" s="290" t="str">
        <f>IF(Badges!H138="A","A"," ")</f>
        <v xml:space="preserve"> </v>
      </c>
      <c r="M10" s="289"/>
      <c r="N10" s="292" t="str">
        <f>Badges!C211</f>
        <v>Do a detective hike</v>
      </c>
      <c r="O10" s="290" t="str">
        <f>IF(Badges!H211="A","A"," ")</f>
        <v xml:space="preserve"> </v>
      </c>
      <c r="Q10" s="289"/>
      <c r="R10" s="292" t="str">
        <f>Badges!C287</f>
        <v>See it</v>
      </c>
      <c r="S10" s="290" t="str">
        <f>IF(Badges!H287="A","A"," ")</f>
        <v xml:space="preserve"> </v>
      </c>
    </row>
    <row r="11" spans="1:21">
      <c r="A11" s="485" t="str">
        <f>Summary!A11</f>
        <v>Potter</v>
      </c>
      <c r="B11" s="486"/>
      <c r="C11" s="342" t="str">
        <f>IF(Badges!H144="C","C",IF(Badges!H144="P","P",""))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IF(Badges!H288="A","A"," ")</f>
        <v xml:space="preserve"> </v>
      </c>
    </row>
    <row r="12" spans="1:21">
      <c r="A12" s="475" t="str">
        <f>Summary!A12</f>
        <v>Household Elf</v>
      </c>
      <c r="B12" s="476"/>
      <c r="C12" s="291" t="str">
        <f>IF(Badges!H167="C","C",IF(Badges!H167="P","P",""))</f>
        <v/>
      </c>
      <c r="E12" s="289"/>
      <c r="F12" s="292" t="str">
        <f>Badges!C66</f>
        <v>Create a special-occasion dance</v>
      </c>
      <c r="G12" s="290" t="str">
        <f>IF(Badges!H66="A","A"," ")</f>
        <v xml:space="preserve"> </v>
      </c>
      <c r="I12" s="289"/>
      <c r="J12" s="292" t="str">
        <f>Badges!C140</f>
        <v>Dip your pottery</v>
      </c>
      <c r="K12" s="290" t="str">
        <f>IF(Badges!H140="A","A","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IF(Badges!H190="C","C",IF(Badges!H190="P","P",""))</f>
        <v/>
      </c>
      <c r="E13" s="289"/>
      <c r="F13" s="292" t="str">
        <f>Badges!C67</f>
        <v>Use dance to tell a story</v>
      </c>
      <c r="G13" s="290" t="str">
        <f>IF(Badges!H67="A","A"," ")</f>
        <v xml:space="preserve"> </v>
      </c>
      <c r="I13" s="289"/>
      <c r="J13" s="292" t="str">
        <f>Badges!C141</f>
        <v>Paint on glaze</v>
      </c>
      <c r="K13" s="290" t="str">
        <f>IF(Badges!H141="A","A"," ")</f>
        <v xml:space="preserve"> </v>
      </c>
      <c r="M13" s="289"/>
      <c r="N13" s="292" t="str">
        <f>Badges!C216</f>
        <v>Set your alarm</v>
      </c>
      <c r="O13" s="290" t="str">
        <f>IF(Badges!H216="A","A"," ")</f>
        <v xml:space="preserve"> </v>
      </c>
      <c r="Q13" s="289"/>
      <c r="R13" s="292" t="str">
        <f>Badges!C290</f>
        <v>Get a clue</v>
      </c>
      <c r="S13" s="290" t="str">
        <f>IF(Badges!H290="A","A"," ")</f>
        <v xml:space="preserve"> </v>
      </c>
    </row>
    <row r="14" spans="1:21">
      <c r="A14" s="475" t="str">
        <f>Summary!A14</f>
        <v>Hiker</v>
      </c>
      <c r="B14" s="476"/>
      <c r="C14" s="291" t="str">
        <f>IF(Badges!H213="C","C",IF(Badges!H213="P","P",""))</f>
        <v/>
      </c>
      <c r="E14" s="289"/>
      <c r="F14" s="292" t="str">
        <f>Badges!C68</f>
        <v>Make up a dance to your favorite</v>
      </c>
      <c r="G14" s="290" t="str">
        <f>IF(Badges!H68="A","A"," ")</f>
        <v xml:space="preserve"> </v>
      </c>
      <c r="I14" s="289"/>
      <c r="J14" s="292" t="str">
        <f>Badges!C142</f>
        <v>Sponge paint your pottery</v>
      </c>
      <c r="K14" s="290" t="str">
        <f>IF(Badges!H142="A","A"," ")</f>
        <v xml:space="preserve"> </v>
      </c>
      <c r="M14" s="289"/>
      <c r="N14" s="292" t="str">
        <f>Badges!C217</f>
        <v>Lay out your clothes</v>
      </c>
      <c r="O14" s="290" t="str">
        <f>IF(Badges!H217="A","A"," ")</f>
        <v xml:space="preserve"> </v>
      </c>
      <c r="Q14" s="289"/>
      <c r="R14" s="292" t="str">
        <f>Badges!C291</f>
        <v>Mystery box</v>
      </c>
      <c r="S14" s="290" t="str">
        <f>IF(Badges!H291="A","A"," ")</f>
        <v xml:space="preserve"> </v>
      </c>
    </row>
    <row r="15" spans="1:21">
      <c r="A15" s="477" t="str">
        <f>Summary!A15</f>
        <v>My Great Day</v>
      </c>
      <c r="B15" s="478"/>
      <c r="C15" s="341" t="str">
        <f>IF(Badges!H236="C","C",IF(Badges!H236="P","P",""))</f>
        <v/>
      </c>
      <c r="E15" s="289">
        <v>5</v>
      </c>
      <c r="F15" s="292" t="str">
        <f>Badges!C69</f>
        <v>Show your moves</v>
      </c>
      <c r="G15" s="304"/>
      <c r="I15" s="466" t="str">
        <f>Badges!B145</f>
        <v>Household Elf</v>
      </c>
      <c r="J15" s="467"/>
      <c r="K15" s="467"/>
      <c r="M15" s="289"/>
      <c r="N15" s="292" t="str">
        <f>Badges!C218</f>
        <v>Make your bed</v>
      </c>
      <c r="O15" s="290" t="str">
        <f>IF(Badges!H218="A","A"," ")</f>
        <v xml:space="preserve"> </v>
      </c>
      <c r="Q15" s="289"/>
      <c r="R15" s="292" t="str">
        <f>Badges!C292</f>
        <v>Who's who</v>
      </c>
      <c r="S15" s="290" t="str">
        <f>IF(Badges!H292="A","A"," ")</f>
        <v xml:space="preserve"> </v>
      </c>
    </row>
    <row r="16" spans="1:21">
      <c r="A16" s="484" t="str">
        <f>Summary!A16</f>
        <v>It's Your Story -- Tell It!</v>
      </c>
      <c r="B16" s="484"/>
      <c r="C16" s="484"/>
      <c r="E16" s="289"/>
      <c r="F16" s="292" t="str">
        <f>Badges!C70</f>
        <v>Throw a dance party</v>
      </c>
      <c r="G16" s="290" t="str">
        <f>IF(Badges!H70="A","A","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IF(Badges!H260="C","C",IF(Badges!H260="P","P",""))</f>
        <v/>
      </c>
      <c r="E17" s="289"/>
      <c r="F17" s="292" t="str">
        <f>Badges!C71</f>
        <v>Perform a dance show for your</v>
      </c>
      <c r="G17" s="290" t="str">
        <f>IF(Badges!H71="A","A"," ")</f>
        <v xml:space="preserve"> </v>
      </c>
      <c r="I17" s="289"/>
      <c r="J17" s="292" t="str">
        <f>Badges!C147</f>
        <v>Be a light-saver</v>
      </c>
      <c r="K17" s="290" t="str">
        <f>IF(Badges!H146="A","A"," ")</f>
        <v xml:space="preserve"> </v>
      </c>
      <c r="M17" s="289"/>
      <c r="N17" s="292" t="str">
        <f>Badges!C220</f>
        <v>Sort your school supplies</v>
      </c>
      <c r="O17" s="290" t="str">
        <f>IF(Badges!H220="A","A"," ")</f>
        <v xml:space="preserve"> </v>
      </c>
      <c r="Q17" s="289"/>
      <c r="R17" s="292" t="str">
        <f>Badges!C294</f>
        <v>Pin the tail on…</v>
      </c>
      <c r="S17" s="290" t="str">
        <f>IF(Badges!H294="A","A"," ")</f>
        <v xml:space="preserve"> </v>
      </c>
    </row>
    <row r="18" spans="1:19">
      <c r="A18" s="475" t="str">
        <f>Summary!A18</f>
        <v>Pets</v>
      </c>
      <c r="B18" s="476"/>
      <c r="C18" s="291" t="str">
        <f>IF(Badges!H283="C","C",IF(Badges!H283="P","P",""))</f>
        <v/>
      </c>
      <c r="E18" s="289"/>
      <c r="F18" s="292" t="str">
        <f>Badges!C72</f>
        <v>Perform a dance for your family</v>
      </c>
      <c r="G18" s="290" t="str">
        <f>IF(Badges!H72="A","A"," ")</f>
        <v xml:space="preserve"> </v>
      </c>
      <c r="I18" s="289"/>
      <c r="J18" s="292" t="str">
        <f>Badges!C148</f>
        <v>Go on an energy scavenger hunt</v>
      </c>
      <c r="K18" s="290" t="str">
        <f>IF(Badges!H147="A","A"," ")</f>
        <v xml:space="preserve"> </v>
      </c>
      <c r="M18" s="289"/>
      <c r="N18" s="292" t="str">
        <f>Badges!C221</f>
        <v>Make and label play-stuff bins</v>
      </c>
      <c r="O18" s="290" t="str">
        <f>IF(Badges!H221="A","A"," ")</f>
        <v xml:space="preserve"> </v>
      </c>
      <c r="Q18" s="289"/>
      <c r="R18" s="292" t="str">
        <f>Badges!C295</f>
        <v>Heat things up</v>
      </c>
      <c r="S18" s="290" t="str">
        <f>IF(Badges!H295="A","A"," ")</f>
        <v xml:space="preserve"> </v>
      </c>
    </row>
    <row r="19" spans="1:19">
      <c r="A19" s="475" t="str">
        <f>Summary!A19</f>
        <v>Making Games</v>
      </c>
      <c r="B19" s="476"/>
      <c r="C19" s="291" t="str">
        <f>IF(Badges!H306="C","C",IF(Badges!H306="P","P",""))</f>
        <v/>
      </c>
      <c r="E19" s="466" t="str">
        <f>Badges!B75</f>
        <v>Home Scientist</v>
      </c>
      <c r="F19" s="467"/>
      <c r="G19" s="467"/>
      <c r="I19" s="289"/>
      <c r="J19" s="292" t="str">
        <f>Badges!C149</f>
        <v>Find out about three ways to use</v>
      </c>
      <c r="K19" s="290" t="str">
        <f>IF(Badges!H148="A","A"," ")</f>
        <v xml:space="preserve"> </v>
      </c>
      <c r="M19" s="289"/>
      <c r="N19" s="292" t="str">
        <f>Badges!C222</f>
        <v>Organize your clothes</v>
      </c>
      <c r="O19" s="290" t="str">
        <f>IF(Badges!H222="A","A"," ")</f>
        <v xml:space="preserve"> </v>
      </c>
      <c r="Q19" s="289"/>
      <c r="R19" s="292" t="str">
        <f>Badges!C296</f>
        <v>Race day</v>
      </c>
      <c r="S19" s="290" t="str">
        <f>IF(Badges!H296="A","A"," ")</f>
        <v xml:space="preserve"> </v>
      </c>
    </row>
    <row r="20" spans="1:19">
      <c r="A20" s="475" t="str">
        <f>Summary!A20</f>
        <v>Inventor</v>
      </c>
      <c r="B20" s="476"/>
      <c r="C20" s="291" t="str">
        <f>IF(Badges!H329="C","C",IF(Badges!H329="P","P",""))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IF(Badges!H352="C","C",IF(Badges!H352="P","P",""))</f>
        <v/>
      </c>
      <c r="E21" s="289"/>
      <c r="F21" s="292" t="str">
        <f>Badges!C77</f>
        <v>Make a salad dressing</v>
      </c>
      <c r="G21" s="290" t="str">
        <f>IF(Badges!H77="A","A"," ")</f>
        <v xml:space="preserve"> </v>
      </c>
      <c r="I21" s="289"/>
      <c r="J21" s="292" t="str">
        <f>Badges!C151</f>
        <v>Use less water by taking shorter</v>
      </c>
      <c r="K21" s="290" t="str">
        <f>IF(Badges!H150="A","A"," ")</f>
        <v xml:space="preserve"> </v>
      </c>
      <c r="M21" s="289"/>
      <c r="N21" s="292" t="str">
        <f>Badges!C224</f>
        <v>Create your own homework space</v>
      </c>
      <c r="O21" s="290" t="str">
        <f>IF(Badges!H224="A","A"," ")</f>
        <v xml:space="preserve"> </v>
      </c>
      <c r="Q21" s="289"/>
      <c r="R21" s="292" t="str">
        <f>Badges!C298</f>
        <v>You're It</v>
      </c>
      <c r="S21" s="290" t="str">
        <f>IF(Badges!H298="A","A"," ")</f>
        <v xml:space="preserve"> </v>
      </c>
    </row>
    <row r="22" spans="1:19">
      <c r="A22" s="226"/>
      <c r="B22" s="338"/>
      <c r="C22" s="306"/>
      <c r="E22" s="289"/>
      <c r="F22" s="292" t="str">
        <f>Badges!C78</f>
        <v>Grow rock candy</v>
      </c>
      <c r="G22" s="290" t="str">
        <f>IF(Badges!H78="A","A"," ")</f>
        <v xml:space="preserve"> </v>
      </c>
      <c r="I22" s="289"/>
      <c r="J22" s="292" t="str">
        <f>Badges!C152</f>
        <v>Turn off the faucet when brushing</v>
      </c>
      <c r="K22" s="290" t="str">
        <f>IF(Badges!H151="A","A"," ")</f>
        <v xml:space="preserve"> </v>
      </c>
      <c r="M22" s="289"/>
      <c r="N22" s="292" t="str">
        <f>Badges!C225</f>
        <v>Make a homework station</v>
      </c>
      <c r="O22" s="290" t="str">
        <f>IF(Badges!H225="A","A"," ")</f>
        <v xml:space="preserve"> </v>
      </c>
      <c r="Q22" s="289"/>
      <c r="R22" s="292" t="str">
        <f>Badges!C299</f>
        <v>Duck, Duck, "Moo"-se</v>
      </c>
      <c r="S22" s="290" t="str">
        <f>IF(Badges!H299="A","A"," ")</f>
        <v xml:space="preserve"> </v>
      </c>
    </row>
    <row r="23" spans="1:19">
      <c r="A23" s="466" t="str">
        <f>Badges!B6</f>
        <v>Computer Expert</v>
      </c>
      <c r="B23" s="467"/>
      <c r="C23" s="467"/>
      <c r="E23" s="289"/>
      <c r="F23" s="292" t="str">
        <f>Badges!C79</f>
        <v>Make your own ice cream</v>
      </c>
      <c r="G23" s="290" t="str">
        <f>IF(Badges!H79="A","A"," ")</f>
        <v xml:space="preserve"> </v>
      </c>
      <c r="I23" s="289"/>
      <c r="J23" s="292" t="str">
        <f>Badges!C153</f>
        <v>Find three ways to save water</v>
      </c>
      <c r="K23" s="290" t="str">
        <f>IF(Badges!H152="A","A"," ")</f>
        <v xml:space="preserve"> </v>
      </c>
      <c r="M23" s="289"/>
      <c r="N23" s="292" t="str">
        <f>Badges!C226</f>
        <v>Make a homework schedule</v>
      </c>
      <c r="O23" s="290" t="str">
        <f>IF(Badges!H226="A","A"," ")</f>
        <v xml:space="preserve"> </v>
      </c>
      <c r="Q23" s="289"/>
      <c r="R23" s="292" t="str">
        <f>Badges!C300</f>
        <v>Hop to it</v>
      </c>
      <c r="S23" s="290" t="str">
        <f>IF(Badges!H300="A","A","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IF(Badges!H8="A","A"," ")</f>
        <v xml:space="preserve"> </v>
      </c>
      <c r="E25" s="289"/>
      <c r="F25" s="292" t="str">
        <f>Badges!C81</f>
        <v>Follow the balloon leader</v>
      </c>
      <c r="G25" s="290" t="str">
        <f>IF(Badges!H81="A","A"," ")</f>
        <v xml:space="preserve"> </v>
      </c>
      <c r="I25" s="289"/>
      <c r="J25" s="292" t="str">
        <f>Badges!C155</f>
        <v>Make a natural cleaner</v>
      </c>
      <c r="K25" s="290" t="str">
        <f>IF(Badges!H154="A","A"," ")</f>
        <v xml:space="preserve"> </v>
      </c>
      <c r="M25" s="289"/>
      <c r="N25" s="292" t="str">
        <f>Badges!C228</f>
        <v>Make a "special dates" calendar</v>
      </c>
      <c r="O25" s="290" t="str">
        <f>IF(Badges!H228="A","A"," ")</f>
        <v xml:space="preserve"> </v>
      </c>
      <c r="Q25" s="289"/>
      <c r="R25" s="292" t="str">
        <f>Badges!C302</f>
        <v>Queen of the court</v>
      </c>
      <c r="S25" s="290" t="str">
        <f>IF(Badges!H302="A","A"," ")</f>
        <v xml:space="preserve"> </v>
      </c>
    </row>
    <row r="26" spans="1:19">
      <c r="A26" s="289"/>
      <c r="B26" s="292" t="str">
        <f>Badges!C9</f>
        <v>Create a cool card</v>
      </c>
      <c r="C26" s="290" t="str">
        <f>IF(Badges!H9="A","A"," ")</f>
        <v xml:space="preserve"> </v>
      </c>
      <c r="E26" s="289"/>
      <c r="F26" s="292" t="str">
        <f>Badges!C82</f>
        <v>Make pepper dance</v>
      </c>
      <c r="G26" s="290" t="str">
        <f>IF(Badges!H82="A","A"," ")</f>
        <v xml:space="preserve"> </v>
      </c>
      <c r="I26" s="289"/>
      <c r="J26" s="292" t="str">
        <f>Badges!C156</f>
        <v>Make a natural spray to use on</v>
      </c>
      <c r="K26" s="290" t="str">
        <f>IF(Badges!H155="A","A"," ")</f>
        <v xml:space="preserve"> </v>
      </c>
      <c r="M26" s="289"/>
      <c r="N26" s="292" t="str">
        <f>Badges!C229</f>
        <v>Make a family activities schedule</v>
      </c>
      <c r="O26" s="290" t="str">
        <f>IF(Badges!H229="A","A"," ")</f>
        <v xml:space="preserve"> </v>
      </c>
      <c r="Q26" s="289"/>
      <c r="R26" s="292" t="str">
        <f>Badges!C303</f>
        <v>Field of dreams</v>
      </c>
      <c r="S26" s="290" t="str">
        <f>IF(Badges!H303="A","A"," ")</f>
        <v xml:space="preserve"> </v>
      </c>
    </row>
    <row r="27" spans="1:19">
      <c r="A27" s="289"/>
      <c r="B27" s="292" t="str">
        <f>Badges!C10</f>
        <v>Build a bookmark</v>
      </c>
      <c r="C27" s="290" t="str">
        <f>IF(Badges!H10="A","A"," ")</f>
        <v xml:space="preserve"> </v>
      </c>
      <c r="E27" s="289"/>
      <c r="F27" s="292" t="str">
        <f>Badges!C79</f>
        <v>Make your own ice cream</v>
      </c>
      <c r="G27" s="290" t="str">
        <f>IF(Badges!H83="A","A"," ")</f>
        <v xml:space="preserve"> </v>
      </c>
      <c r="I27" s="289"/>
      <c r="J27" s="292" t="str">
        <f>Badges!C157</f>
        <v>Take your own reusable bag to the</v>
      </c>
      <c r="K27" s="290" t="str">
        <f>IF(Badges!H156="A","A"," ")</f>
        <v xml:space="preserve"> </v>
      </c>
      <c r="M27" s="289"/>
      <c r="N27" s="292" t="str">
        <f>Badges!C230</f>
        <v>Be a family grocery helper</v>
      </c>
      <c r="O27" s="290" t="str">
        <f>IF(Badges!H230="A","A"," ")</f>
        <v xml:space="preserve"> </v>
      </c>
      <c r="Q27" s="289"/>
      <c r="R27" s="292" t="str">
        <f>Badges!C304</f>
        <v>The new ballpark</v>
      </c>
      <c r="S27" s="290" t="str">
        <f>IF(Badges!H304="A","A","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IF(Badges!H12="A","A"," ")</f>
        <v xml:space="preserve"> </v>
      </c>
      <c r="E29" s="289"/>
      <c r="F29" s="292" t="str">
        <f>Badges!C85</f>
        <v>Eggs in salt water</v>
      </c>
      <c r="G29" s="290" t="str">
        <f>IF(Badges!H85="A","A"," ")</f>
        <v xml:space="preserve"> </v>
      </c>
      <c r="I29" s="289"/>
      <c r="J29" s="292" t="str">
        <f>Badges!C159</f>
        <v>How much trash can you stash</v>
      </c>
      <c r="K29" s="290" t="str">
        <f>IF(Badges!H158="A","A"," ")</f>
        <v xml:space="preserve"> </v>
      </c>
      <c r="M29" s="289"/>
      <c r="N29" s="292" t="str">
        <f>Badges!C232</f>
        <v>Organize a Girl Scout place</v>
      </c>
      <c r="O29" s="290" t="str">
        <f>IF(Badges!H232="A","A"," ")</f>
        <v xml:space="preserve"> </v>
      </c>
      <c r="Q29" s="289">
        <v>1</v>
      </c>
      <c r="R29" s="292" t="str">
        <f>Badges!C308</f>
        <v>Warm up your inventor's mind</v>
      </c>
      <c r="S29" s="304"/>
    </row>
    <row r="30" spans="1:19">
      <c r="A30" s="289"/>
      <c r="B30" s="292" t="str">
        <f>Badges!C13</f>
        <v>Hometown history</v>
      </c>
      <c r="C30" s="290" t="str">
        <f>IF(Badges!H13="A","A"," ")</f>
        <v xml:space="preserve"> </v>
      </c>
      <c r="E30" s="289"/>
      <c r="F30" s="292" t="str">
        <f>Badges!C86</f>
        <v>Dancing raisins</v>
      </c>
      <c r="G30" s="290" t="str">
        <f>IF(Badges!H86="A","A"," ")</f>
        <v xml:space="preserve"> </v>
      </c>
      <c r="I30" s="289"/>
      <c r="J30" s="292" t="str">
        <f>Badges!C160</f>
        <v>Recycle plastic bags</v>
      </c>
      <c r="K30" s="290" t="str">
        <f>IF(Badges!H159="A","A"," ")</f>
        <v xml:space="preserve"> </v>
      </c>
      <c r="M30" s="289"/>
      <c r="N30" s="292" t="str">
        <f>Badges!C233</f>
        <v>Organize a community place</v>
      </c>
      <c r="O30" s="290" t="str">
        <f>IF(Badges!H233="A","A"," ")</f>
        <v xml:space="preserve"> </v>
      </c>
      <c r="Q30" s="289"/>
      <c r="R30" s="292" t="str">
        <f>Badges!C309</f>
        <v>Make up five new uses for a box</v>
      </c>
      <c r="S30" s="290" t="str">
        <f>IF(Badges!H309="A","A"," ")</f>
        <v xml:space="preserve"> </v>
      </c>
    </row>
    <row r="31" spans="1:19">
      <c r="A31" s="289"/>
      <c r="B31" s="292" t="str">
        <f>Badges!C14</f>
        <v>Online art walk</v>
      </c>
      <c r="C31" s="290" t="str">
        <f>IF(Badges!H14="A","A"," ")</f>
        <v xml:space="preserve"> </v>
      </c>
      <c r="E31" s="289"/>
      <c r="F31" s="292" t="str">
        <f>Badges!C83</f>
        <v>Bend water</v>
      </c>
      <c r="G31" s="290" t="str">
        <f>IF(Badges!H87="A","A"," ")</f>
        <v xml:space="preserve"> </v>
      </c>
      <c r="I31" s="289"/>
      <c r="J31" s="292" t="str">
        <f>Badges!C161</f>
        <v>Donate toys and clothes</v>
      </c>
      <c r="K31" s="290" t="str">
        <f>IF(Badges!H160="A","A"," ")</f>
        <v xml:space="preserve"> </v>
      </c>
      <c r="M31" s="289"/>
      <c r="N31" s="292" t="str">
        <f>Badges!C234</f>
        <v>Help a relative, friend, or neighbor</v>
      </c>
      <c r="O31" s="290" t="str">
        <f>IF(Badges!H234="A","A"," ")</f>
        <v xml:space="preserve"> </v>
      </c>
      <c r="Q31" s="289"/>
      <c r="R31" s="292" t="str">
        <f>Badges!C310</f>
        <v>Come up with fun and different</v>
      </c>
      <c r="S31" s="290" t="str">
        <f>IF(Badges!H310="A","A","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IF(Badges!H311="A","A"," ")</f>
        <v xml:space="preserve"> </v>
      </c>
    </row>
    <row r="33" spans="1:19">
      <c r="A33" s="289"/>
      <c r="B33" s="292" t="str">
        <f>Badges!C16</f>
        <v>Road trip</v>
      </c>
      <c r="C33" s="290" t="str">
        <f>IF(Badges!H16="A","A"," ")</f>
        <v xml:space="preserve"> </v>
      </c>
      <c r="E33" s="289"/>
      <c r="F33" s="292" t="str">
        <f>Badges!C89</f>
        <v>Soda geyser</v>
      </c>
      <c r="G33" s="290" t="str">
        <f>IF(Badges!H89="A","A"," ")</f>
        <v xml:space="preserve"> </v>
      </c>
      <c r="I33" s="289"/>
      <c r="J33" s="292" t="str">
        <f>Badges!C163</f>
        <v>Clean or replace an air filter</v>
      </c>
      <c r="K33" s="290" t="str">
        <f>IF(Badges!H162="A","A","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IF(Badges!H17="A","A"," ")</f>
        <v xml:space="preserve"> </v>
      </c>
      <c r="E34" s="289"/>
      <c r="F34" s="292" t="str">
        <f>Badges!C90</f>
        <v>Film-canister rockets</v>
      </c>
      <c r="G34" s="290" t="str">
        <f>IF(Badges!H90="A","A"," ")</f>
        <v xml:space="preserve"> </v>
      </c>
      <c r="I34" s="289"/>
      <c r="J34" s="292" t="str">
        <f>Badges!C164</f>
        <v>Discover natural filters</v>
      </c>
      <c r="K34" s="290" t="str">
        <f>IF(Badges!H163="A","A"," ")</f>
        <v xml:space="preserve"> </v>
      </c>
      <c r="M34" s="289"/>
      <c r="N34" s="292" t="str">
        <f>Badges!C240</f>
        <v>Make a letterboxing dictionary</v>
      </c>
      <c r="O34" s="290" t="str">
        <f>IF(Badges!H240="A","A"," ")</f>
        <v xml:space="preserve"> </v>
      </c>
      <c r="Q34" s="289"/>
      <c r="R34" s="292" t="str">
        <f>Badges!C313</f>
        <v>Making music</v>
      </c>
      <c r="S34" s="290" t="str">
        <f>IF(Badges!H313="A","A"," ")</f>
        <v xml:space="preserve"> </v>
      </c>
    </row>
    <row r="35" spans="1:19">
      <c r="A35" s="289"/>
      <c r="B35" s="292" t="str">
        <f>Badges!C18</f>
        <v>3…2…1…blastoff!</v>
      </c>
      <c r="C35" s="290" t="str">
        <f>IF(Badges!H18="A","A"," ")</f>
        <v xml:space="preserve"> </v>
      </c>
      <c r="E35" s="289"/>
      <c r="F35" s="292" t="str">
        <f>Badges!C87</f>
        <v>Lemons vs. limes</v>
      </c>
      <c r="G35" s="290" t="str">
        <f>IF(Badges!H91="A","A"," ")</f>
        <v xml:space="preserve"> </v>
      </c>
      <c r="I35" s="289"/>
      <c r="J35" s="292" t="str">
        <f>Badges!C165</f>
        <v>Make a natural air freshener</v>
      </c>
      <c r="K35" s="290" t="str">
        <f>IF(Badges!H164="A","A"," ")</f>
        <v xml:space="preserve"> </v>
      </c>
      <c r="M35" s="289"/>
      <c r="N35" s="292" t="str">
        <f>Badges!C241</f>
        <v>Think of hiding places</v>
      </c>
      <c r="O35" s="290" t="str">
        <f>IF(Badges!H241="A","A"," ")</f>
        <v xml:space="preserve"> </v>
      </c>
      <c r="Q35" s="289"/>
      <c r="R35" s="292" t="str">
        <f>Badges!C314</f>
        <v>Carrying lunch</v>
      </c>
      <c r="S35" s="290" t="str">
        <f>IF(Badges!H314="A","A","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IF(Badges!H242="A","A"," ")</f>
        <v xml:space="preserve"> </v>
      </c>
      <c r="Q36" s="289"/>
      <c r="R36" s="292" t="str">
        <f>Badges!C315</f>
        <v>Watering plants</v>
      </c>
      <c r="S36" s="290" t="str">
        <f>IF(Badges!H315="A","A"," ")</f>
        <v xml:space="preserve"> </v>
      </c>
    </row>
    <row r="37" spans="1:19" ht="12.75" customHeight="1">
      <c r="A37" s="289"/>
      <c r="B37" s="292" t="str">
        <f>Badges!C20</f>
        <v>Here is my card</v>
      </c>
      <c r="C37" s="290" t="str">
        <f>IF(Badges!H20="A","A"," ")</f>
        <v xml:space="preserve"> </v>
      </c>
      <c r="E37" s="289"/>
      <c r="F37" s="292" t="str">
        <f>Badges!C93</f>
        <v>Giant bubbles</v>
      </c>
      <c r="G37" s="290" t="str">
        <f>IF(Badges!H93="A","A","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IF(Badges!H21="A","A"," ")</f>
        <v xml:space="preserve"> </v>
      </c>
      <c r="E38" s="289"/>
      <c r="F38" s="292" t="str">
        <f>Badges!C94</f>
        <v>Homemade Silly Putty</v>
      </c>
      <c r="G38" s="290" t="str">
        <f>IF(Badges!H94="A","A"," ")</f>
        <v xml:space="preserve"> </v>
      </c>
      <c r="I38" s="289"/>
      <c r="J38" s="292" t="str">
        <f>Badges!C170</f>
        <v>Hold a scavenger hunt in your</v>
      </c>
      <c r="K38" s="290" t="str">
        <f>IF(Badges!H170="A","A"," ")</f>
        <v xml:space="preserve"> </v>
      </c>
      <c r="M38" s="289"/>
      <c r="N38" s="292" t="str">
        <f>Badges!C244</f>
        <v>Cut your own stamp from craft foam</v>
      </c>
      <c r="O38" s="290" t="str">
        <f>IF(Badges!H244="A","A"," ")</f>
        <v xml:space="preserve"> </v>
      </c>
      <c r="Q38" s="289"/>
      <c r="R38" s="292" t="str">
        <f>Badges!C317</f>
        <v>Mornings</v>
      </c>
      <c r="S38" s="290" t="str">
        <f>IF(Badges!H317="A","A"," ")</f>
        <v xml:space="preserve"> </v>
      </c>
    </row>
    <row r="39" spans="1:19">
      <c r="A39" s="289"/>
      <c r="B39" s="292" t="str">
        <f>Badges!C22</f>
        <v>Dear President…</v>
      </c>
      <c r="C39" s="290" t="str">
        <f>IF(Badges!H22="A","A"," ")</f>
        <v xml:space="preserve"> </v>
      </c>
      <c r="E39" s="289"/>
      <c r="F39" s="292" t="str">
        <f>Badges!C91</f>
        <v>Blow up a balloon without using</v>
      </c>
      <c r="G39" s="290" t="str">
        <f>IF(Badges!H95="A","A"," ")</f>
        <v xml:space="preserve"> </v>
      </c>
      <c r="I39" s="289"/>
      <c r="J39" s="292" t="str">
        <f>Badges!C171</f>
        <v>Play Kim's Game</v>
      </c>
      <c r="K39" s="290" t="str">
        <f>IF(Badges!H171="A","A"," ")</f>
        <v xml:space="preserve"> </v>
      </c>
      <c r="M39" s="289"/>
      <c r="N39" s="292" t="str">
        <f>Badges!C245</f>
        <v>Use a stamp-making kit from a</v>
      </c>
      <c r="O39" s="290" t="str">
        <f>IF(Badges!H245="A","A"," ")</f>
        <v xml:space="preserve"> </v>
      </c>
      <c r="Q39" s="289"/>
      <c r="R39" s="292" t="str">
        <f>Badges!C318</f>
        <v>Lunch at school</v>
      </c>
      <c r="S39" s="290" t="str">
        <f>IF(Badges!H318="A","A","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IF(Badges!H172="A","A"," ")</f>
        <v xml:space="preserve"> </v>
      </c>
      <c r="M40" s="289"/>
      <c r="N40" s="292" t="str">
        <f>Badges!C246</f>
        <v>Choose a special stamp</v>
      </c>
      <c r="O40" s="290" t="str">
        <f>IF(Badges!H246="A","A"," ")</f>
        <v xml:space="preserve"> </v>
      </c>
      <c r="Q40" s="289"/>
      <c r="R40" s="292" t="str">
        <f>Badges!C319</f>
        <v>Brownie meetings</v>
      </c>
      <c r="S40" s="290" t="str">
        <f>IF(Badges!H319="A","A"," ")</f>
        <v xml:space="preserve"> </v>
      </c>
    </row>
    <row r="41" spans="1:19">
      <c r="A41" s="289"/>
      <c r="B41" s="292" t="str">
        <f>Badges!C24</f>
        <v>Game on</v>
      </c>
      <c r="C41" s="290" t="str">
        <f>IF(Badges!H24="A","A","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IF(Badges!H25="A","A"," ")</f>
        <v xml:space="preserve"> </v>
      </c>
      <c r="E42" s="289"/>
      <c r="F42" s="292" t="str">
        <f>Badges!C100</f>
        <v>Read two stories starring families</v>
      </c>
      <c r="G42" s="290" t="str">
        <f>IF(Badges!H100="A","A"," ")</f>
        <v xml:space="preserve"> </v>
      </c>
      <c r="I42" s="289"/>
      <c r="J42" s="292" t="str">
        <f>Badges!C174</f>
        <v>Listen for 10 different sounds</v>
      </c>
      <c r="K42" s="290" t="str">
        <f>IF(Badges!H174="A","A"," ")</f>
        <v xml:space="preserve"> </v>
      </c>
      <c r="M42" s="289"/>
      <c r="N42" s="292" t="str">
        <f>Badges!C248</f>
        <v>Create a fill-in-the-blank clue</v>
      </c>
      <c r="O42" s="290" t="str">
        <f>IF(Badges!H248="A","A"," ")</f>
        <v xml:space="preserve"> </v>
      </c>
      <c r="Q42" s="289"/>
      <c r="R42" s="292" t="str">
        <f>Badges!C321</f>
        <v>Mind-map</v>
      </c>
      <c r="S42" s="290" t="str">
        <f>IF(Badges!H321="A","A"," ")</f>
        <v xml:space="preserve"> </v>
      </c>
    </row>
    <row r="43" spans="1:19" ht="12.75" customHeight="1">
      <c r="A43" s="289"/>
      <c r="B43" s="292" t="str">
        <f>Badges!C26</f>
        <v>Print on</v>
      </c>
      <c r="C43" s="290" t="str">
        <f>IF(Badges!H26="A","A"," ")</f>
        <v xml:space="preserve"> </v>
      </c>
      <c r="E43" s="289"/>
      <c r="F43" s="292" t="str">
        <f>Badges!C101</f>
        <v>Watch a family story</v>
      </c>
      <c r="G43" s="290" t="str">
        <f>IF(Badges!H101="A","A"," ")</f>
        <v xml:space="preserve"> </v>
      </c>
      <c r="I43" s="289"/>
      <c r="J43" s="292" t="str">
        <f>Badges!C175</f>
        <v>Listen to sound boxes</v>
      </c>
      <c r="K43" s="290" t="str">
        <f>IF(Badges!H175="A","A"," ")</f>
        <v xml:space="preserve"> </v>
      </c>
      <c r="M43" s="289"/>
      <c r="N43" s="292" t="str">
        <f>Badges!C249</f>
        <v>Create a scramble</v>
      </c>
      <c r="O43" s="290" t="str">
        <f>IF(Badges!H249="A","A"," ")</f>
        <v xml:space="preserve"> </v>
      </c>
      <c r="Q43" s="289"/>
      <c r="R43" s="292" t="str">
        <f>Badges!C322</f>
        <v>Sketch it out</v>
      </c>
      <c r="S43" s="290" t="str">
        <f>IF(Badges!H322="A","A"," ")</f>
        <v xml:space="preserve"> </v>
      </c>
    </row>
    <row r="44" spans="1:19">
      <c r="A44" s="466" t="str">
        <f>Badges!B29</f>
        <v>My Best Self</v>
      </c>
      <c r="B44" s="467"/>
      <c r="C44" s="467"/>
      <c r="E44" s="289"/>
      <c r="F44" s="292" t="str">
        <f>Badges!C102</f>
        <v>Share family stories with friends</v>
      </c>
      <c r="G44" s="290" t="str">
        <f>IF(Badges!H102="A","A"," ")</f>
        <v xml:space="preserve"> </v>
      </c>
      <c r="I44" s="289"/>
      <c r="J44" s="292" t="str">
        <f>Badges!C176</f>
        <v>Wear safety earplugs to understand</v>
      </c>
      <c r="K44" s="290" t="str">
        <f>IF(Badges!H176="A","A"," ")</f>
        <v xml:space="preserve"> </v>
      </c>
      <c r="M44" s="289"/>
      <c r="N44" s="292" t="str">
        <f>Badges!C250</f>
        <v>Create a number code clue</v>
      </c>
      <c r="O44" s="290" t="str">
        <f>IF(Badges!H250="A","A"," ")</f>
        <v xml:space="preserve"> </v>
      </c>
      <c r="Q44" s="289"/>
      <c r="R44" s="292" t="str">
        <f>Badges!C323</f>
        <v>Buddy up and brainstorm lots of</v>
      </c>
      <c r="S44" s="290" t="str">
        <f>IF(Badges!H323="A","A","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IF(Badges!H31="A","A"," ")</f>
        <v xml:space="preserve"> </v>
      </c>
      <c r="E46" s="289"/>
      <c r="F46" s="292" t="str">
        <f>Badges!C104</f>
        <v>Ask about a festival, holiday, or</v>
      </c>
      <c r="G46" s="290" t="str">
        <f>IF(Badges!H104="A","A"," ")</f>
        <v xml:space="preserve"> </v>
      </c>
      <c r="I46" s="289"/>
      <c r="J46" s="292" t="str">
        <f>Badges!C178</f>
        <v>Follow a friend using only your nose</v>
      </c>
      <c r="K46" s="290" t="str">
        <f>IF(Badges!H178="A","A"," ")</f>
        <v xml:space="preserve"> </v>
      </c>
      <c r="M46" s="289"/>
      <c r="N46" s="292" t="str">
        <f>Badges!C252</f>
        <v>Go on a letterbox search using a</v>
      </c>
      <c r="O46" s="290" t="str">
        <f>IF(Badges!H252="A","A"," ")</f>
        <v xml:space="preserve"> </v>
      </c>
      <c r="Q46" s="289"/>
      <c r="R46" s="292" t="str">
        <f>Badges!C325</f>
        <v>Draw it</v>
      </c>
      <c r="S46" s="290" t="str">
        <f>IF(Badges!H325="A","A"," ")</f>
        <v xml:space="preserve"> </v>
      </c>
    </row>
    <row r="47" spans="1:19">
      <c r="A47" s="289"/>
      <c r="B47" s="292" t="str">
        <f>Badges!C32</f>
        <v xml:space="preserve">Write on your elf self where you </v>
      </c>
      <c r="C47" s="290" t="str">
        <f>IF(Badges!H32="A","A"," ")</f>
        <v xml:space="preserve"> </v>
      </c>
      <c r="E47" s="289"/>
      <c r="F47" s="292" t="str">
        <f>Badges!C105</f>
        <v>Ask about a song, game, or</v>
      </c>
      <c r="G47" s="290" t="str">
        <f>IF(Badges!H105="A","A"," ")</f>
        <v xml:space="preserve"> </v>
      </c>
      <c r="I47" s="289"/>
      <c r="J47" s="292" t="str">
        <f>Badges!C179</f>
        <v>Play a smelly game with your</v>
      </c>
      <c r="K47" s="290" t="str">
        <f>IF(Badges!H179="A","A"," ")</f>
        <v xml:space="preserve"> </v>
      </c>
      <c r="M47" s="289"/>
      <c r="N47" s="292" t="str">
        <f>Badges!C253</f>
        <v>Go on an adventure in a new place</v>
      </c>
      <c r="O47" s="290" t="str">
        <f>IF(Badges!H253="A","A"," ")</f>
        <v xml:space="preserve"> </v>
      </c>
      <c r="Q47" s="289"/>
      <c r="R47" s="292" t="str">
        <f>Badges!C326</f>
        <v>Act it out</v>
      </c>
      <c r="S47" s="290" t="str">
        <f>IF(Badges!H326="A","A"," ")</f>
        <v xml:space="preserve"> </v>
      </c>
    </row>
    <row r="48" spans="1:19">
      <c r="A48" s="289"/>
      <c r="B48" s="292" t="str">
        <f>Badges!C33</f>
        <v>Share how you're unique</v>
      </c>
      <c r="C48" s="290" t="str">
        <f>IF(Badges!H33="A","A"," ")</f>
        <v xml:space="preserve"> </v>
      </c>
      <c r="E48" s="289"/>
      <c r="F48" s="292" t="str">
        <f>Badges!C106</f>
        <v>Ask about a family recipe</v>
      </c>
      <c r="G48" s="290" t="str">
        <f>IF(Badges!H106="A","A"," ")</f>
        <v xml:space="preserve"> </v>
      </c>
      <c r="I48" s="289"/>
      <c r="J48" s="292" t="str">
        <f>Badges!C180</f>
        <v>Try sniffing out three different foods</v>
      </c>
      <c r="K48" s="290" t="str">
        <f>IF(Badges!H180="A","A"," ")</f>
        <v xml:space="preserve"> </v>
      </c>
      <c r="M48" s="289"/>
      <c r="N48" s="292" t="str">
        <f>Badges!C254</f>
        <v xml:space="preserve">Go on a letterbox search that </v>
      </c>
      <c r="O48" s="290" t="str">
        <f>IF(Badges!H254="A","A"," ")</f>
        <v xml:space="preserve"> </v>
      </c>
      <c r="Q48" s="289"/>
      <c r="R48" s="292" t="str">
        <f>Badges!C327</f>
        <v>Build it</v>
      </c>
      <c r="S48" s="290" t="str">
        <f>IF(Badges!H327="A","A","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IF(Badges!H35="A","A"," ")</f>
        <v xml:space="preserve"> </v>
      </c>
      <c r="E50" s="289"/>
      <c r="F50" s="292" t="str">
        <f>Badges!C108</f>
        <v>Use the story tree</v>
      </c>
      <c r="G50" s="290" t="str">
        <f>IF(Badges!H108="A","A"," ")</f>
        <v xml:space="preserve"> </v>
      </c>
      <c r="I50" s="289"/>
      <c r="J50" s="292" t="str">
        <f>Badges!C182</f>
        <v>Do a taste test with salty, sweet</v>
      </c>
      <c r="K50" s="290" t="str">
        <f>IF(Badges!H182="A","A"," ")</f>
        <v xml:space="preserve"> </v>
      </c>
      <c r="M50" s="289"/>
      <c r="N50" s="292" t="str">
        <f>Badges!C256</f>
        <v>Hide a letterbox in your yard</v>
      </c>
      <c r="O50" s="290" t="str">
        <f>IF(Badges!H256="A","A"," ")</f>
        <v xml:space="preserve"> </v>
      </c>
      <c r="Q50" s="289">
        <v>1</v>
      </c>
      <c r="R50" s="292" t="str">
        <f>Badges!C331</f>
        <v>Make friendly introductions</v>
      </c>
      <c r="S50" s="304"/>
    </row>
    <row r="51" spans="1:19">
      <c r="A51" s="289"/>
      <c r="B51" s="292" t="str">
        <f>Badges!C36</f>
        <v>Try three different kinds of exercise</v>
      </c>
      <c r="C51" s="290" t="str">
        <f>IF(Badges!H36="A","A"," ")</f>
        <v xml:space="preserve"> </v>
      </c>
      <c r="E51" s="289"/>
      <c r="F51" s="292" t="str">
        <f>Badges!C109</f>
        <v>Draw or paint your tree</v>
      </c>
      <c r="G51" s="290" t="str">
        <f>IF(Badges!H109="A","A"," ")</f>
        <v xml:space="preserve"> </v>
      </c>
      <c r="I51" s="289"/>
      <c r="J51" s="292" t="str">
        <f>Badges!C183</f>
        <v>Look at the taste buds on a friend's</v>
      </c>
      <c r="K51" s="290" t="str">
        <f>IF(Badges!H183="A","A"," ")</f>
        <v xml:space="preserve"> </v>
      </c>
      <c r="M51" s="289"/>
      <c r="N51" s="292" t="str">
        <f>Badges!C257</f>
        <v>Hide a letterbox along a nearby</v>
      </c>
      <c r="O51" s="290" t="str">
        <f>IF(Badges!H257="A","A"," ")</f>
        <v xml:space="preserve"> </v>
      </c>
      <c r="Q51" s="289"/>
      <c r="R51" s="292" t="str">
        <f>Badges!C332</f>
        <v>Introduce yourself</v>
      </c>
      <c r="S51" s="290" t="str">
        <f>IF(Badges!H332="A","A"," ")</f>
        <v xml:space="preserve"> </v>
      </c>
    </row>
    <row r="52" spans="1:19">
      <c r="A52" s="289"/>
      <c r="B52" s="292" t="str">
        <f>Badges!C37</f>
        <v>Take a thirsty challenge</v>
      </c>
      <c r="C52" s="290" t="str">
        <f>IF(Badges!H37="A","A"," ")</f>
        <v xml:space="preserve"> </v>
      </c>
      <c r="E52" s="289"/>
      <c r="F52" s="292" t="str">
        <f>Badges!C110</f>
        <v xml:space="preserve">Use software on a computer, or </v>
      </c>
      <c r="G52" s="290" t="str">
        <f>IF(Badges!H110="A","A"," ")</f>
        <v xml:space="preserve"> </v>
      </c>
      <c r="I52" s="289"/>
      <c r="J52" s="292" t="str">
        <f>Badges!C184</f>
        <v>Explore how sight influences taste</v>
      </c>
      <c r="K52" s="290" t="str">
        <f>IF(Badges!H184="A","A"," ")</f>
        <v xml:space="preserve"> </v>
      </c>
      <c r="M52" s="289"/>
      <c r="N52" s="292" t="str">
        <f>Badges!C258</f>
        <v>Hide a letterbox using compass</v>
      </c>
      <c r="O52" s="290" t="str">
        <f>IF(Badges!H258="A","A"," ")</f>
        <v xml:space="preserve"> </v>
      </c>
      <c r="Q52" s="289"/>
      <c r="R52" s="292" t="str">
        <f>Badges!C333</f>
        <v>Introduce a friend to someone else</v>
      </c>
      <c r="S52" s="290" t="str">
        <f>IF(Badges!H333="A","A","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IF(Badges!H334="A","A"," ")</f>
        <v xml:space="preserve"> </v>
      </c>
    </row>
    <row r="54" spans="1:19">
      <c r="A54" s="289"/>
      <c r="B54" s="292" t="str">
        <f>Badges!C39</f>
        <v>Talk about three common reasons</v>
      </c>
      <c r="C54" s="290" t="str">
        <f>IF(Badges!H39="A","A"," ")</f>
        <v xml:space="preserve"> </v>
      </c>
      <c r="E54" s="289"/>
      <c r="F54" s="292" t="str">
        <f>Badges!C112</f>
        <v>Ask about an old photo</v>
      </c>
      <c r="G54" s="290" t="str">
        <f>IF(Badges!H112="A","A"," ")</f>
        <v xml:space="preserve"> </v>
      </c>
      <c r="I54" s="289"/>
      <c r="J54" s="292" t="str">
        <f>Badges!C186</f>
        <v>Find things that have different</v>
      </c>
      <c r="K54" s="290" t="str">
        <f>IF(Badges!H186="A","A","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IF(Badges!H40="A","A"," ")</f>
        <v xml:space="preserve"> </v>
      </c>
      <c r="E55" s="289"/>
      <c r="F55" s="292" t="str">
        <f>Badges!C113</f>
        <v>Talk about an object that has been</v>
      </c>
      <c r="G55" s="290" t="str">
        <f>IF(Badges!H113="A","A"," ")</f>
        <v xml:space="preserve"> </v>
      </c>
      <c r="I55" s="289"/>
      <c r="J55" s="292" t="str">
        <f>Badges!C187</f>
        <v>Try an arm or leg touch test</v>
      </c>
      <c r="K55" s="290" t="str">
        <f>IF(Badges!H187="A","A"," ")</f>
        <v xml:space="preserve"> </v>
      </c>
      <c r="M55" s="289"/>
      <c r="N55" s="292" t="str">
        <f>Badges!C263</f>
        <v>Play bingo at a pet store</v>
      </c>
      <c r="O55" s="290" t="str">
        <f>IF(Badges!H263="A","A"," ")</f>
        <v xml:space="preserve"> </v>
      </c>
      <c r="Q55" s="289"/>
      <c r="R55" s="292" t="str">
        <f>Badges!C336</f>
        <v>Write a name poem</v>
      </c>
      <c r="S55" s="290" t="str">
        <f>IF(Badges!H336="A","A"," ")</f>
        <v xml:space="preserve"> </v>
      </c>
    </row>
    <row r="56" spans="1:19">
      <c r="A56" s="289"/>
      <c r="B56" s="292" t="str">
        <f>Badges!C41</f>
        <v>Find out about bandages</v>
      </c>
      <c r="C56" s="290" t="str">
        <f>IF(Badges!H41="A","A"," ")</f>
        <v xml:space="preserve"> </v>
      </c>
      <c r="E56" s="289"/>
      <c r="F56" s="292" t="str">
        <f>Badges!C114</f>
        <v>Ask about an object that belongs</v>
      </c>
      <c r="G56" s="290" t="str">
        <f>IF(Badges!H114="A","A"," ")</f>
        <v xml:space="preserve"> </v>
      </c>
      <c r="I56" s="289"/>
      <c r="J56" s="292" t="str">
        <f>Badges!C188</f>
        <v>Try Braille</v>
      </c>
      <c r="K56" s="290" t="str">
        <f>IF(Badges!H188="A","A"," ")</f>
        <v xml:space="preserve"> </v>
      </c>
      <c r="M56" s="289"/>
      <c r="N56" s="292" t="str">
        <f>Badges!C264</f>
        <v>Play bingo at a veterinarian's office</v>
      </c>
      <c r="O56" s="290" t="str">
        <f>IF(Badges!H264="A","A"," ")</f>
        <v xml:space="preserve"> </v>
      </c>
      <c r="Q56" s="289"/>
      <c r="R56" s="292" t="str">
        <f>Badges!C337</f>
        <v>Give something special to a friend</v>
      </c>
      <c r="S56" s="290" t="str">
        <f>IF(Badges!H337="A","A","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IF(Badges!H265="A","A"," ")</f>
        <v xml:space="preserve"> </v>
      </c>
      <c r="Q57" s="289"/>
      <c r="R57" s="292" t="str">
        <f>Badges!C338</f>
        <v>Be a friend to someone you don't</v>
      </c>
      <c r="S57" s="290" t="str">
        <f>IF(Badges!H338="A","A"," ")</f>
        <v xml:space="preserve"> </v>
      </c>
    </row>
    <row r="58" spans="1:19">
      <c r="A58" s="289"/>
      <c r="B58" s="292" t="str">
        <f>Badges!C43</f>
        <v>Create a "happy box" with five</v>
      </c>
      <c r="C58" s="290" t="str">
        <f>IF(Badges!H43="A","A"," ")</f>
        <v xml:space="preserve"> </v>
      </c>
      <c r="E58" s="289"/>
      <c r="F58" s="292" t="str">
        <f>Badges!C116</f>
        <v>Have a "family tree" potluck party</v>
      </c>
      <c r="G58" s="290" t="str">
        <f>IF(Badges!H116="A","A","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IF(Badges!H44="A","A"," ")</f>
        <v xml:space="preserve"> </v>
      </c>
      <c r="E59" s="289"/>
      <c r="F59" s="292" t="str">
        <f>Badges!C117</f>
        <v>Make a family crest</v>
      </c>
      <c r="G59" s="290" t="str">
        <f>IF(Badges!H117="A","A"," ")</f>
        <v xml:space="preserve"> </v>
      </c>
      <c r="I59" s="289"/>
      <c r="J59" s="292" t="str">
        <f>Badges!C193</f>
        <v>Find a trail</v>
      </c>
      <c r="K59" s="290" t="str">
        <f>IF(Badges!H193="A","A"," ")</f>
        <v xml:space="preserve"> </v>
      </c>
      <c r="M59" s="289"/>
      <c r="N59" s="292" t="str">
        <f>Badges!C267</f>
        <v>Be the cage or tank cleaner</v>
      </c>
      <c r="O59" s="290" t="str">
        <f>IF(Badges!H267="A","A"," ")</f>
        <v xml:space="preserve"> </v>
      </c>
      <c r="Q59" s="289"/>
      <c r="R59" s="292" t="str">
        <f>Badges!C340</f>
        <v>Do a friend's favorite thing</v>
      </c>
      <c r="S59" s="290" t="str">
        <f>IF(Badges!H340="A","A"," ")</f>
        <v xml:space="preserve"> </v>
      </c>
    </row>
    <row r="60" spans="1:19">
      <c r="A60" s="289"/>
      <c r="B60" s="292" t="str">
        <f>Badges!C45</f>
        <v xml:space="preserve">Moving helps our bodies feel </v>
      </c>
      <c r="C60" s="290" t="str">
        <f>IF(Badges!H45="A","A"," ")</f>
        <v xml:space="preserve"> </v>
      </c>
      <c r="E60" s="289"/>
      <c r="F60" s="292" t="str">
        <f>Badges!C118</f>
        <v>Become pen pals with another</v>
      </c>
      <c r="G60" s="290" t="str">
        <f>IF(Badges!H118="A","A"," ")</f>
        <v xml:space="preserve"> </v>
      </c>
      <c r="I60" s="289"/>
      <c r="J60" s="292" t="str">
        <f>Badges!C194</f>
        <v>Ask an expert</v>
      </c>
      <c r="K60" s="290" t="str">
        <f>IF(Badges!H194="A","A"," ")</f>
        <v xml:space="preserve"> </v>
      </c>
      <c r="M60" s="289"/>
      <c r="N60" s="292" t="str">
        <f>Badges!C268</f>
        <v>Learn how to muck out a stall</v>
      </c>
      <c r="O60" s="290" t="str">
        <f>IF(Badges!H268="A","A"," ")</f>
        <v xml:space="preserve"> </v>
      </c>
      <c r="Q60" s="289"/>
      <c r="R60" s="292" t="str">
        <f>Badges!C341</f>
        <v>Share a favorite activity with a friend</v>
      </c>
      <c r="S60" s="290" t="str">
        <f>IF(Badges!H341="A","A","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IF(Badges!H195="A","A"," ")</f>
        <v xml:space="preserve"> </v>
      </c>
      <c r="M61" s="289"/>
      <c r="N61" s="292" t="str">
        <f>Badges!C269</f>
        <v>Make a cozy sleeping space for a</v>
      </c>
      <c r="O61" s="290" t="str">
        <f>IF(Badges!H269="A","A"," ")</f>
        <v xml:space="preserve"> </v>
      </c>
      <c r="Q61" s="289"/>
      <c r="R61" s="292" t="str">
        <f>Badges!C342</f>
        <v>Try a game or activity that's new to</v>
      </c>
      <c r="S61" s="290" t="str">
        <f>IF(Badges!H342="A","A"," ")</f>
        <v xml:space="preserve"> </v>
      </c>
    </row>
    <row r="62" spans="1:19" ht="12.75" customHeight="1">
      <c r="A62" s="289"/>
      <c r="B62" s="292" t="str">
        <f>Badges!C47</f>
        <v>Visit a doctor, dentist, or</v>
      </c>
      <c r="C62" s="290" t="str">
        <f>IF(Badges!H47="A","A","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IF(Badges!H48="A","A"," ")</f>
        <v xml:space="preserve"> </v>
      </c>
      <c r="E63" s="289"/>
      <c r="F63" s="292" t="str">
        <f>Badges!C124</f>
        <v>Visit an art gallery or museum</v>
      </c>
      <c r="G63" s="290" t="str">
        <f>IF(Badges!H124="A","A"," ")</f>
        <v xml:space="preserve"> </v>
      </c>
      <c r="I63" s="289"/>
      <c r="J63" s="292" t="str">
        <f>Badges!C197</f>
        <v>Learn to follow trail signs</v>
      </c>
      <c r="K63" s="290" t="str">
        <f>IF(Badges!H197="A","A"," ")</f>
        <v xml:space="preserve"> </v>
      </c>
      <c r="M63" s="289"/>
      <c r="N63" s="292" t="str">
        <f>Badges!C271</f>
        <v>Ask a veterinarian about health</v>
      </c>
      <c r="O63" s="290" t="str">
        <f>IF(Badges!H271="A","A"," ")</f>
        <v xml:space="preserve"> </v>
      </c>
      <c r="Q63" s="289"/>
      <c r="R63" s="292" t="str">
        <f>Badges!C344</f>
        <v>Practice being a good listener</v>
      </c>
      <c r="S63" s="290" t="str">
        <f>IF(Badges!H344="A","A"," ")</f>
        <v xml:space="preserve"> </v>
      </c>
    </row>
    <row r="64" spans="1:19">
      <c r="A64" s="289"/>
      <c r="B64" s="292" t="str">
        <f>Badges!C49</f>
        <v>Meet someone who works in an</v>
      </c>
      <c r="C64" s="290" t="str">
        <f>IF(Badges!H49="A","A"," ")</f>
        <v xml:space="preserve"> </v>
      </c>
      <c r="E64" s="289"/>
      <c r="F64" s="292" t="str">
        <f>Badges!C125</f>
        <v>Look for clay in your life</v>
      </c>
      <c r="G64" s="290" t="str">
        <f>IF(Badges!H125="A","A"," ")</f>
        <v xml:space="preserve"> </v>
      </c>
      <c r="I64" s="289"/>
      <c r="J64" s="292" t="str">
        <f>Badges!C198</f>
        <v>Practice observation on a</v>
      </c>
      <c r="K64" s="290" t="str">
        <f>IF(Badges!H198="A","A"," ")</f>
        <v xml:space="preserve"> </v>
      </c>
      <c r="M64" s="289"/>
      <c r="N64" s="292" t="str">
        <f>Badges!C272</f>
        <v>Help a dog get exercise for one</v>
      </c>
      <c r="O64" s="290" t="str">
        <f>IF(Badges!H272="A","A"," ")</f>
        <v xml:space="preserve"> </v>
      </c>
      <c r="Q64" s="289"/>
      <c r="R64" s="292" t="str">
        <f>Badges!C345</f>
        <v>Remember what you agree about</v>
      </c>
      <c r="S64" s="290" t="str">
        <f>IF(Badges!H345="A","A"," ")</f>
        <v xml:space="preserve"> </v>
      </c>
    </row>
    <row r="65" spans="1:19">
      <c r="A65" s="466" t="str">
        <f>Badges!B52</f>
        <v>Dancer</v>
      </c>
      <c r="B65" s="467"/>
      <c r="C65" s="467"/>
      <c r="E65" s="289"/>
      <c r="F65" s="292" t="str">
        <f>Badges!C126</f>
        <v>Look in books, magazines, or</v>
      </c>
      <c r="G65" s="290" t="str">
        <f>IF(Badges!H126="A","A"," ")</f>
        <v xml:space="preserve"> </v>
      </c>
      <c r="I65" s="289"/>
      <c r="J65" s="292" t="str">
        <f>Badges!C199</f>
        <v>Know the trail</v>
      </c>
      <c r="K65" s="290" t="str">
        <f>IF(Badges!H199="A","A"," ")</f>
        <v xml:space="preserve"> </v>
      </c>
      <c r="M65" s="289"/>
      <c r="N65" s="292" t="str">
        <f>Badges!C273</f>
        <v>Find out how to keep different</v>
      </c>
      <c r="O65" s="290" t="str">
        <f>IF(Badges!H273="A","A"," ")</f>
        <v xml:space="preserve"> </v>
      </c>
      <c r="Q65" s="289"/>
      <c r="R65" s="292" t="str">
        <f>Badges!C346</f>
        <v>Find kind words</v>
      </c>
      <c r="S65" s="290" t="str">
        <f>IF(Badges!H346="A","A","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IF(Badges!H54="A","A"," ")</f>
        <v xml:space="preserve"> </v>
      </c>
      <c r="E67" s="289"/>
      <c r="F67" s="292" t="str">
        <f>Badges!C128</f>
        <v>Visit a potter's studio</v>
      </c>
      <c r="G67" s="290" t="str">
        <f>IF(Badges!H128="A","A"," ")</f>
        <v xml:space="preserve"> </v>
      </c>
      <c r="I67" s="289"/>
      <c r="J67" s="292" t="str">
        <f>Badges!C201</f>
        <v>Visit an outdoor store</v>
      </c>
      <c r="K67" s="290" t="str">
        <f>IF(Badges!H201="A","A"," ")</f>
        <v xml:space="preserve"> </v>
      </c>
      <c r="M67" s="289"/>
      <c r="N67" s="292" t="str">
        <f>Badges!C275</f>
        <v>Make up a game to play with a pet</v>
      </c>
      <c r="O67" s="290" t="str">
        <f>IF(Badges!H275="A","A"," ")</f>
        <v xml:space="preserve"> </v>
      </c>
      <c r="Q67" s="289"/>
      <c r="R67" s="292" t="str">
        <f>Badges!C348</f>
        <v>Invite another Brownie group to an</v>
      </c>
      <c r="S67" s="290" t="str">
        <f>IF(Badges!H348="A","A"," ")</f>
        <v xml:space="preserve"> </v>
      </c>
    </row>
    <row r="68" spans="1:19">
      <c r="A68" s="289"/>
      <c r="B68" s="292" t="str">
        <f>Badges!C55</f>
        <v>Make your warm-up animal themed</v>
      </c>
      <c r="C68" s="290" t="str">
        <f>IF(Badges!H55="A","A"," ")</f>
        <v xml:space="preserve"> </v>
      </c>
      <c r="E68" s="289"/>
      <c r="F68" s="292" t="str">
        <f>Badges!C129</f>
        <v>Invite a craft teacher to your</v>
      </c>
      <c r="G68" s="290" t="str">
        <f>IF(Badges!H129="A","A"," ")</f>
        <v xml:space="preserve"> </v>
      </c>
      <c r="I68" s="289"/>
      <c r="J68" s="292" t="str">
        <f>Badges!C202</f>
        <v>Ask an older Girl Scout</v>
      </c>
      <c r="K68" s="290" t="str">
        <f>IF(Badges!H202="A","A"," ")</f>
        <v xml:space="preserve"> </v>
      </c>
      <c r="M68" s="289"/>
      <c r="N68" s="292" t="str">
        <f>Badges!C276</f>
        <v>Make a simple pet toy</v>
      </c>
      <c r="O68" s="290" t="str">
        <f>IF(Badges!H276="A","A"," ")</f>
        <v xml:space="preserve"> </v>
      </c>
      <c r="Q68" s="289"/>
      <c r="R68" s="292" t="str">
        <f>Badges!C349</f>
        <v>Sit at a different table or area at</v>
      </c>
      <c r="S68" s="290" t="str">
        <f>IF(Badges!H349="A","A"," ")</f>
        <v xml:space="preserve"> </v>
      </c>
    </row>
    <row r="69" spans="1:19">
      <c r="A69" s="289"/>
      <c r="B69" s="292" t="str">
        <f>Badges!C56</f>
        <v>Use the music</v>
      </c>
      <c r="C69" s="290" t="str">
        <f>IF(Badges!H56="A","A"," ")</f>
        <v xml:space="preserve"> </v>
      </c>
      <c r="E69" s="289"/>
      <c r="F69" s="292" t="str">
        <f>Badges!C130</f>
        <v xml:space="preserve">Go to a pottery class at a </v>
      </c>
      <c r="G69" s="290" t="str">
        <f>IF(Badges!H130="A","A"," ")</f>
        <v xml:space="preserve"> </v>
      </c>
      <c r="I69" s="289"/>
      <c r="J69" s="292" t="str">
        <f>Badges!C203</f>
        <v>Invite an experienced hiker to your</v>
      </c>
      <c r="K69" s="290" t="str">
        <f>IF(Badges!H203="A","A"," ")</f>
        <v xml:space="preserve"> </v>
      </c>
      <c r="M69" s="289"/>
      <c r="N69" s="292" t="str">
        <f>Badges!C277</f>
        <v>Learn about how three different</v>
      </c>
      <c r="O69" s="290" t="str">
        <f>IF(Badges!H277="A","A"," ")</f>
        <v xml:space="preserve"> </v>
      </c>
      <c r="Q69" s="289"/>
      <c r="R69" s="292" t="str">
        <f>Badges!C350</f>
        <v>Go to a dance or art class, sports</v>
      </c>
      <c r="S69" s="290" t="str">
        <f>IF(Badges!H350="A","A"," ")</f>
        <v xml:space="preserve"> </v>
      </c>
    </row>
    <row r="70" spans="1:19" ht="23.25">
      <c r="A70" s="471" t="str">
        <f ca="1">MID(CELL("filename",A8),FIND(IF(ISERROR(FIND("]",CELL("filename",A8))),"$","]"),CELL("filename",A8))+1,256)</f>
        <v>Brownie 5</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IF('Age-Level'!H6="A","A","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IF('Age-Level'!H7="A","A"," ")</f>
        <v xml:space="preserve"> </v>
      </c>
    </row>
    <row r="73" spans="1:19">
      <c r="A73" s="485" t="str">
        <f>Summary!A23</f>
        <v>Painting</v>
      </c>
      <c r="B73" s="486"/>
      <c r="C73" s="342" t="str">
        <f>IF(Badges!H376="C","C",IF(Badges!H376="P","P",""))</f>
        <v/>
      </c>
      <c r="E73" s="289"/>
      <c r="F73" s="292" t="str">
        <f>Badges!C387</f>
        <v>Play popcorn</v>
      </c>
      <c r="G73" s="290" t="str">
        <f>IF(Badges!H387="A","A"," ")</f>
        <v xml:space="preserve"> </v>
      </c>
      <c r="I73" s="289"/>
      <c r="J73" s="292" t="str">
        <f>Badges!C460</f>
        <v>Get tips from a medical professional</v>
      </c>
      <c r="K73" s="290" t="str">
        <f>IF(Badges!H460="A","A"," ")</f>
        <v xml:space="preserve"> </v>
      </c>
      <c r="M73" s="289"/>
      <c r="N73" s="292" t="str">
        <f>Badges!C534</f>
        <v>Go to the movies with a friend</v>
      </c>
      <c r="O73" s="290" t="str">
        <f>IF(Badges!H534="A","A"," ")</f>
        <v xml:space="preserve"> </v>
      </c>
      <c r="Q73" s="479" t="str">
        <f>'Age-Level'!C8</f>
        <v>Cookie Pin (Year 1)</v>
      </c>
      <c r="R73" s="479"/>
      <c r="S73" s="297" t="str">
        <f>IF('Age-Level'!H8="A","A"," ")</f>
        <v xml:space="preserve"> </v>
      </c>
    </row>
    <row r="74" spans="1:19">
      <c r="A74" s="475" t="str">
        <f>Summary!A24</f>
        <v>Fair Play</v>
      </c>
      <c r="B74" s="476"/>
      <c r="C74" s="291" t="str">
        <f>IF(Badges!H399="C","C",IF(Badges!H399="P","P",""))</f>
        <v/>
      </c>
      <c r="E74" s="289"/>
      <c r="F74" s="292" t="str">
        <f>Badges!C388</f>
        <v>Untangle yourself from a human</v>
      </c>
      <c r="G74" s="290" t="str">
        <f>IF(Badges!H388="A","A"," ")</f>
        <v xml:space="preserve"> </v>
      </c>
      <c r="I74" s="289"/>
      <c r="J74" s="292" t="str">
        <f>Badges!C461</f>
        <v>Learn with the Red Cross</v>
      </c>
      <c r="K74" s="290" t="str">
        <f>IF(Badges!H461="A","A"," ")</f>
        <v xml:space="preserve"> </v>
      </c>
      <c r="M74" s="289"/>
      <c r="N74" s="292" t="str">
        <f>Badges!C535</f>
        <v>Get outdoors</v>
      </c>
      <c r="O74" s="290" t="str">
        <f>IF(Badges!H535="A","A"," ")</f>
        <v xml:space="preserve"> </v>
      </c>
      <c r="Q74" s="479" t="str">
        <f>'Age-Level'!C9</f>
        <v>Cookie Rally (Year 2)</v>
      </c>
      <c r="R74" s="479"/>
      <c r="S74" s="297" t="str">
        <f>IF('Age-Level'!H9="A","A"," ")</f>
        <v xml:space="preserve"> </v>
      </c>
    </row>
    <row r="75" spans="1:19">
      <c r="A75" s="475" t="str">
        <f>Summary!A25</f>
        <v>Celebrating Community</v>
      </c>
      <c r="B75" s="476"/>
      <c r="C75" s="291" t="str">
        <f>IF(Badges!H422="C","C",IF(Badges!H422="P","P",""))</f>
        <v/>
      </c>
      <c r="E75" s="289"/>
      <c r="F75" s="292" t="str">
        <f>Badges!C389</f>
        <v>Try a game of Octopus Tag</v>
      </c>
      <c r="G75" s="290" t="str">
        <f>IF(Badges!H389="A","A"," ")</f>
        <v xml:space="preserve"> </v>
      </c>
      <c r="I75" s="289"/>
      <c r="J75" s="292" t="str">
        <f>Badges!C462</f>
        <v>Talk to an EMT</v>
      </c>
      <c r="K75" s="290" t="str">
        <f>IF(Badges!H462="A","A"," ")</f>
        <v xml:space="preserve"> </v>
      </c>
      <c r="M75" s="289"/>
      <c r="N75" s="292" t="str">
        <f>Badges!C536</f>
        <v>Have fun with friends</v>
      </c>
      <c r="O75" s="290" t="str">
        <f>IF(Badges!H536="A","A"," ")</f>
        <v xml:space="preserve"> </v>
      </c>
      <c r="Q75" s="479" t="str">
        <f>'Age-Level'!C10</f>
        <v>Cookie Sales (Year 2)</v>
      </c>
      <c r="R75" s="479"/>
      <c r="S75" s="297" t="str">
        <f>IF('Age-Level'!H10="A","A"," ")</f>
        <v xml:space="preserve"> </v>
      </c>
    </row>
    <row r="76" spans="1:19">
      <c r="A76" s="475" t="str">
        <f>Summary!A26</f>
        <v>Snacks</v>
      </c>
      <c r="B76" s="476"/>
      <c r="C76" s="291" t="str">
        <f>IF(Badges!H445="C","C",IF(Badges!H445="P","P",""))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IF('Age-Level'!H11="A","A"," ")</f>
        <v xml:space="preserve"> </v>
      </c>
    </row>
    <row r="77" spans="1:19">
      <c r="A77" s="475" t="str">
        <f>Summary!A27</f>
        <v>Brownie First Aid</v>
      </c>
      <c r="B77" s="476"/>
      <c r="C77" s="291" t="str">
        <f>IF(Badges!H468="C","C",IF(Badges!H468="P","P",""))</f>
        <v/>
      </c>
      <c r="E77" s="289"/>
      <c r="F77" s="292" t="str">
        <f>Badges!C391</f>
        <v>See a sport live or on television</v>
      </c>
      <c r="G77" s="290" t="str">
        <f>IF(Badges!H391="A","A"," ")</f>
        <v xml:space="preserve"> </v>
      </c>
      <c r="I77" s="289"/>
      <c r="J77" s="292" t="str">
        <f>Badges!C464</f>
        <v>Take a hike</v>
      </c>
      <c r="K77" s="290" t="str">
        <f>IF(Badges!H464="A","A"," ")</f>
        <v xml:space="preserve"> </v>
      </c>
      <c r="M77" s="289">
        <v>1</v>
      </c>
      <c r="N77" s="292" t="str">
        <f>Badges!C540</f>
        <v>Learn what every person needs</v>
      </c>
      <c r="O77" s="304"/>
      <c r="Q77" s="479" t="str">
        <f>Summary!A66</f>
        <v>Fall Sales (Year 1)</v>
      </c>
      <c r="R77" s="479"/>
      <c r="S77" s="291" t="str">
        <f>IF('Age-Level'!H13="A","A","")</f>
        <v/>
      </c>
    </row>
    <row r="78" spans="1:19">
      <c r="A78" s="475" t="str">
        <f>Summary!A28</f>
        <v>Brownie Girl Scout Way</v>
      </c>
      <c r="B78" s="476"/>
      <c r="C78" s="291" t="str">
        <f>IF(Badges!H491="C","C",IF(Badges!H491="P","P",""))</f>
        <v/>
      </c>
      <c r="E78" s="289"/>
      <c r="F78" s="292" t="str">
        <f>Badges!C392</f>
        <v>Make more points</v>
      </c>
      <c r="G78" s="290" t="str">
        <f>IF(Badges!H392="A","A"," ")</f>
        <v xml:space="preserve"> </v>
      </c>
      <c r="I78" s="289"/>
      <c r="J78" s="292" t="str">
        <f>Badges!C465</f>
        <v>Read all about it</v>
      </c>
      <c r="K78" s="290" t="str">
        <f>IF(Badges!H465="A","A"," ")</f>
        <v xml:space="preserve"> </v>
      </c>
      <c r="M78" s="289"/>
      <c r="N78" s="292" t="str">
        <f>Badges!C541</f>
        <v>Create a list</v>
      </c>
      <c r="O78" s="290" t="str">
        <f>IF(Badges!H541="A","A"," ")</f>
        <v xml:space="preserve"> </v>
      </c>
      <c r="Q78" s="479" t="str">
        <f>Summary!A67</f>
        <v>Fall Sales (Year 2)</v>
      </c>
      <c r="R78" s="479"/>
      <c r="S78" s="291" t="str">
        <f>IF('Age-Level'!H14="A","A","")</f>
        <v/>
      </c>
    </row>
    <row r="79" spans="1:19">
      <c r="A79" s="477" t="str">
        <f>Summary!A29</f>
        <v>Bugs</v>
      </c>
      <c r="B79" s="478"/>
      <c r="C79" s="341" t="str">
        <f>IF(Badges!H514="C","C",IF(Badges!H514="P","P",""))</f>
        <v/>
      </c>
      <c r="E79" s="289"/>
      <c r="F79" s="292" t="str">
        <f>Badges!C393</f>
        <v>Keep score for a sport you play</v>
      </c>
      <c r="G79" s="290" t="str">
        <f>IF(Badges!H393="A","A"," ")</f>
        <v xml:space="preserve"> </v>
      </c>
      <c r="I79" s="289"/>
      <c r="J79" s="292" t="str">
        <f>Badges!C466</f>
        <v>Talk to an outdoor expert</v>
      </c>
      <c r="K79" s="290" t="str">
        <f>IF(Badges!H466="A","A"," ")</f>
        <v xml:space="preserve"> </v>
      </c>
      <c r="M79" s="289"/>
      <c r="N79" s="292" t="str">
        <f>Badges!C542</f>
        <v>Create posters</v>
      </c>
      <c r="O79" s="290" t="str">
        <f>IF(Badges!H542="A","A"," ")</f>
        <v xml:space="preserve"> </v>
      </c>
      <c r="Q79" s="479" t="str">
        <f>Summary!A68</f>
        <v>Thinking Day (Year 1)</v>
      </c>
      <c r="R79" s="479"/>
      <c r="S79" s="291" t="str">
        <f>IF('Age-Level'!H16="A","A","")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IF(Badges!H543="A","A"," ")</f>
        <v xml:space="preserve"> </v>
      </c>
      <c r="Q80" s="479" t="str">
        <f>Summary!A69</f>
        <v>Thinking Day (Year 2)</v>
      </c>
      <c r="R80" s="479"/>
      <c r="S80" s="291" t="str">
        <f>IF('Age-Level'!H17="A","A","")</f>
        <v/>
      </c>
    </row>
    <row r="81" spans="1:22">
      <c r="A81" s="485" t="str">
        <f>Summary!A31</f>
        <v>Money Manager</v>
      </c>
      <c r="B81" s="486"/>
      <c r="C81" s="342" t="str">
        <f>IF(Badges!H538="C","C",IF(Badges!H538="P","P",""))</f>
        <v/>
      </c>
      <c r="E81" s="289"/>
      <c r="F81" s="292" t="str">
        <f>Badges!C395</f>
        <v xml:space="preserve">Make a team relay that </v>
      </c>
      <c r="G81" s="290" t="str">
        <f>IF(Badges!H395="A","A","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IF('Age-Level'!H19="A","A","")</f>
        <v/>
      </c>
    </row>
    <row r="82" spans="1:22">
      <c r="A82" s="475" t="str">
        <f>Summary!A32</f>
        <v>Philanthropist</v>
      </c>
      <c r="B82" s="476"/>
      <c r="C82" s="291" t="str">
        <f>IF(Badges!H561="C","C",IF(Badges!H561="P","P",""))</f>
        <v/>
      </c>
      <c r="E82" s="289"/>
      <c r="F82" s="292" t="str">
        <f>Badges!C396</f>
        <v>Make a theme day</v>
      </c>
      <c r="G82" s="290" t="str">
        <f>IF(Badges!H396="A","A"," ")</f>
        <v xml:space="preserve"> </v>
      </c>
      <c r="I82" s="289"/>
      <c r="J82" s="292" t="str">
        <f>Badges!C471</f>
        <v>Learn three new Girl Scout songs</v>
      </c>
      <c r="K82" s="290" t="str">
        <f>IF(Badges!H471="A","A"," ")</f>
        <v xml:space="preserve"> </v>
      </c>
      <c r="M82" s="289"/>
      <c r="N82" s="292" t="str">
        <f>Badges!C545</f>
        <v>Do you own research</v>
      </c>
      <c r="O82" s="290" t="str">
        <f>IF(Badges!H545="A","A"," ")</f>
        <v xml:space="preserve"> </v>
      </c>
      <c r="Q82" s="479" t="str">
        <f>Summary!A71</f>
        <v>Rededication (1st year)</v>
      </c>
      <c r="R82" s="479"/>
      <c r="S82" s="291" t="str">
        <f>IF('Age-Level'!H20="A","A","")</f>
        <v/>
      </c>
    </row>
    <row r="83" spans="1:22">
      <c r="A83" s="491" t="str">
        <f>Summary!A33</f>
        <v>Cookie Business</v>
      </c>
      <c r="B83" s="492"/>
      <c r="C83" s="493"/>
      <c r="D83" s="133"/>
      <c r="E83" s="289"/>
      <c r="F83" s="292" t="str">
        <f>Badges!C397</f>
        <v>Make up a championship</v>
      </c>
      <c r="G83" s="290" t="str">
        <f>IF(Badges!H397="A","A"," ")</f>
        <v xml:space="preserve"> </v>
      </c>
      <c r="I83" s="289"/>
      <c r="J83" s="292" t="str">
        <f>Badges!C472</f>
        <v>Learn a new singing game</v>
      </c>
      <c r="K83" s="290" t="str">
        <f>IF(Badges!H472="A","A"," ")</f>
        <v xml:space="preserve"> </v>
      </c>
      <c r="M83" s="289"/>
      <c r="N83" s="292" t="str">
        <f>Badges!C546</f>
        <v>Take a field trip</v>
      </c>
      <c r="O83" s="290" t="str">
        <f>IF(Badges!H546="A","A"," ")</f>
        <v xml:space="preserve"> </v>
      </c>
      <c r="Q83" s="479" t="str">
        <f>Summary!A72</f>
        <v>Rededication (2nd year)</v>
      </c>
      <c r="R83" s="479"/>
      <c r="S83" s="291" t="str">
        <f>IF('Age-Level'!H21="A","A","")</f>
        <v/>
      </c>
    </row>
    <row r="84" spans="1:22">
      <c r="A84" s="475" t="str">
        <f>Summary!A34</f>
        <v>Meet My Customers</v>
      </c>
      <c r="B84" s="476"/>
      <c r="C84" s="291" t="str">
        <f>IF(Badges!H575="C","C",IF(Badges!H575="P","P",""))</f>
        <v/>
      </c>
      <c r="E84" s="466" t="str">
        <f>Badges!B400</f>
        <v>Celebrating Community</v>
      </c>
      <c r="F84" s="466"/>
      <c r="G84" s="466"/>
      <c r="I84" s="289"/>
      <c r="J84" s="292" t="str">
        <f>Badges!C473</f>
        <v>Make up your own song based on</v>
      </c>
      <c r="K84" s="290" t="str">
        <f>IF(Badges!H473="A","A"," ")</f>
        <v xml:space="preserve"> </v>
      </c>
      <c r="M84" s="289"/>
      <c r="N84" s="292" t="str">
        <f>Badges!C547</f>
        <v>Invite a guest speaker</v>
      </c>
      <c r="O84" s="290" t="str">
        <f>IF(Badges!H547="A","A"," ")</f>
        <v xml:space="preserve"> </v>
      </c>
      <c r="Q84" s="479" t="str">
        <f>Summary!A73</f>
        <v>Rededication (3rd year)</v>
      </c>
      <c r="R84" s="479"/>
      <c r="S84" s="291" t="str">
        <f>IF('Age-Level'!H22="A","A","")</f>
        <v/>
      </c>
    </row>
    <row r="85" spans="1:22">
      <c r="A85" s="475" t="str">
        <f>Summary!A35</f>
        <v>Give Back</v>
      </c>
      <c r="B85" s="476"/>
      <c r="C85" s="291" t="str">
        <f>IF(Badges!H588="C","C",IF(Badges!H588="P","P",""))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IF('Age-Level'!H29="C","C","")</f>
        <v/>
      </c>
    </row>
    <row r="86" spans="1:22">
      <c r="A86" s="351"/>
      <c r="B86" s="351"/>
      <c r="C86" s="365"/>
      <c r="E86" s="289"/>
      <c r="F86" s="292" t="str">
        <f>Badges!C402</f>
        <v>Go on a flag hunt</v>
      </c>
      <c r="G86" s="290" t="str">
        <f>IF(Badges!H402="A","A"," ")</f>
        <v xml:space="preserve"> </v>
      </c>
      <c r="I86" s="289"/>
      <c r="J86" s="292" t="str">
        <f>Badges!C475</f>
        <v>Throw a birthday bash</v>
      </c>
      <c r="K86" s="290" t="str">
        <f>IF(Badges!H475="A","A"," ")</f>
        <v xml:space="preserve"> </v>
      </c>
      <c r="M86" s="289"/>
      <c r="N86" s="292" t="str">
        <f>Badges!C549</f>
        <v>Do you own research</v>
      </c>
      <c r="O86" s="290" t="str">
        <f>IF(Badges!H549="A","A"," ")</f>
        <v xml:space="preserve"> </v>
      </c>
      <c r="Q86" s="301">
        <v>1</v>
      </c>
      <c r="R86" s="354" t="str">
        <f>'Age-Level'!C24</f>
        <v>Choose one line from the Law</v>
      </c>
      <c r="S86" s="291" t="str">
        <f>IF('Age-Level'!H24="A","A","")</f>
        <v/>
      </c>
    </row>
    <row r="87" spans="1:22">
      <c r="A87" s="464" t="s">
        <v>83</v>
      </c>
      <c r="B87" s="465"/>
      <c r="C87" s="465"/>
      <c r="E87" s="289"/>
      <c r="F87" s="292" t="str">
        <f>Badges!C403</f>
        <v>Draw your state's symbols</v>
      </c>
      <c r="G87" s="290" t="str">
        <f>IF(Badges!H403="A","A"," ")</f>
        <v xml:space="preserve"> </v>
      </c>
      <c r="I87" s="289"/>
      <c r="J87" s="292" t="str">
        <f>Badges!C476</f>
        <v>Make a birthday card for a Daisy</v>
      </c>
      <c r="K87" s="290" t="str">
        <f>IF(Badges!H476="A","A"," ")</f>
        <v xml:space="preserve"> </v>
      </c>
      <c r="M87" s="289"/>
      <c r="N87" s="292" t="str">
        <f>Badges!C550</f>
        <v>Get secondhand knowledge</v>
      </c>
      <c r="O87" s="290" t="str">
        <f>IF(Badges!H550="A","A"," ")</f>
        <v xml:space="preserve"> </v>
      </c>
      <c r="Q87" s="302">
        <v>2</v>
      </c>
      <c r="R87" s="354" t="str">
        <f>'Age-Level'!C25</f>
        <v>Find a woman in your community</v>
      </c>
      <c r="S87" s="291" t="str">
        <f>IF('Age-Level'!H25="A","A","")</f>
        <v/>
      </c>
    </row>
    <row r="88" spans="1:22">
      <c r="B88" s="497" t="str">
        <f>'Journey Awards'!A6</f>
        <v>Brownie Quest</v>
      </c>
      <c r="C88" s="498"/>
      <c r="E88" s="289"/>
      <c r="F88" s="292" t="str">
        <f>Badges!C404</f>
        <v>Find your own town's symbols</v>
      </c>
      <c r="G88" s="290" t="str">
        <f>IF(Badges!H404="A","A"," ")</f>
        <v xml:space="preserve"> </v>
      </c>
      <c r="I88" s="289"/>
      <c r="J88" s="292" t="str">
        <f>Badges!C477</f>
        <v>Make up a birthday message</v>
      </c>
      <c r="K88" s="290" t="str">
        <f>IF(Badges!H477="A","A"," ")</f>
        <v xml:space="preserve"> </v>
      </c>
      <c r="M88" s="289"/>
      <c r="N88" s="292" t="str">
        <f>Badges!C551</f>
        <v>Invite a guest speaker</v>
      </c>
      <c r="O88" s="290" t="str">
        <f>IF(Badges!H551="A","A"," ")</f>
        <v xml:space="preserve"> </v>
      </c>
      <c r="Q88" s="302">
        <v>3</v>
      </c>
      <c r="R88" s="354" t="str">
        <f>'Age-Level'!C26</f>
        <v>Gather three inspirational quotes</v>
      </c>
      <c r="S88" s="291" t="str">
        <f>IF('Age-Level'!H26="A","A","")</f>
        <v/>
      </c>
    </row>
    <row r="89" spans="1:22">
      <c r="B89" s="298" t="str">
        <f>'Journey Awards'!B7</f>
        <v>The Discover Key</v>
      </c>
      <c r="C89" s="297" t="str">
        <f>'Journey Awards'!H11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IF('Age-Level'!H27="A","A","")</f>
        <v/>
      </c>
    </row>
    <row r="90" spans="1:22">
      <c r="B90" s="298" t="str">
        <f>'Journey Awards'!B12</f>
        <v>The Connect Key</v>
      </c>
      <c r="C90" s="297" t="str">
        <f>'Journey Awards'!H16</f>
        <v/>
      </c>
      <c r="E90" s="289"/>
      <c r="F90" s="292" t="str">
        <f>Badges!C406</f>
        <v>Choose natinoal songs</v>
      </c>
      <c r="G90" s="290" t="str">
        <f>IF(Badges!H406="A","A"," ")</f>
        <v xml:space="preserve"> </v>
      </c>
      <c r="I90" s="289"/>
      <c r="J90" s="292" t="str">
        <f>Badges!C479</f>
        <v>Make up a game about your</v>
      </c>
      <c r="K90" s="290" t="str">
        <f>IF(Badges!H479="A","A"," ")</f>
        <v xml:space="preserve"> </v>
      </c>
      <c r="M90" s="289"/>
      <c r="N90" s="292" t="str">
        <f>Badges!C553</f>
        <v>Take a field trip</v>
      </c>
      <c r="O90" s="290" t="str">
        <f>IF(Badges!H553="A","A"," ")</f>
        <v xml:space="preserve"> </v>
      </c>
      <c r="Q90" s="355">
        <v>5</v>
      </c>
      <c r="R90" s="354" t="str">
        <f>'Age-Level'!C28</f>
        <v>Keep the connection strong.</v>
      </c>
      <c r="S90" s="291" t="str">
        <f>IF('Age-Level'!H28="A","A","")</f>
        <v/>
      </c>
    </row>
    <row r="91" spans="1:22">
      <c r="B91" s="298" t="str">
        <f>'Journey Awards'!B17</f>
        <v>The Take Action Key</v>
      </c>
      <c r="C91" s="297" t="str">
        <f>'Journey Awards'!H21</f>
        <v/>
      </c>
      <c r="E91" s="289"/>
      <c r="F91" s="292" t="str">
        <f>Badges!C407</f>
        <v>Pick three community songs</v>
      </c>
      <c r="G91" s="290" t="str">
        <f>IF(Badges!H407="A","A"," ")</f>
        <v xml:space="preserve"> </v>
      </c>
      <c r="I91" s="289"/>
      <c r="J91" s="292" t="str">
        <f>Badges!C480</f>
        <v>Create a story, play, or puppet</v>
      </c>
      <c r="K91" s="290" t="str">
        <f>IF(Badges!H480="A","A"," ")</f>
        <v xml:space="preserve"> </v>
      </c>
      <c r="M91" s="289"/>
      <c r="N91" s="292" t="str">
        <f>Badges!C554</f>
        <v>Invite a guest speaker</v>
      </c>
      <c r="O91" s="290" t="str">
        <f>IF(Badges!H554="A","A"," ")</f>
        <v xml:space="preserve"> </v>
      </c>
      <c r="Q91" s="489" t="str">
        <f>Summary!A75</f>
        <v>My Promise, My Faith (Year 2)</v>
      </c>
      <c r="R91" s="482"/>
      <c r="S91" s="336" t="str">
        <f>IF('Age-Level'!H35="C","C","")</f>
        <v/>
      </c>
    </row>
    <row r="92" spans="1:22">
      <c r="B92" s="298" t="str">
        <f>'Journey Awards'!B22</f>
        <v>The Brownie Quest Award</v>
      </c>
      <c r="C92" s="297" t="str">
        <f>'Journey Awards'!H24</f>
        <v/>
      </c>
      <c r="E92" s="289"/>
      <c r="F92" s="292" t="str">
        <f>Badges!C408</f>
        <v>Find three celebration songs</v>
      </c>
      <c r="G92" s="290" t="str">
        <f>IF(Badges!H408="A","A"," ")</f>
        <v xml:space="preserve"> </v>
      </c>
      <c r="I92" s="289"/>
      <c r="J92" s="292" t="str">
        <f>Badges!C481</f>
        <v>Make a team mural, collage, flag</v>
      </c>
      <c r="K92" s="290" t="str">
        <f>IF(Badges!H481="A","A"," ")</f>
        <v xml:space="preserve"> </v>
      </c>
      <c r="M92" s="289"/>
      <c r="N92" s="292" t="str">
        <f>Badges!C555</f>
        <v>Find out about helping people</v>
      </c>
      <c r="O92" s="290" t="str">
        <f>IF(Badges!H555="A","A"," ")</f>
        <v xml:space="preserve"> </v>
      </c>
      <c r="Q92" s="301">
        <v>1</v>
      </c>
      <c r="R92" s="354" t="str">
        <f>'Age-Level'!C31</f>
        <v>Choose one line from the Law</v>
      </c>
      <c r="S92" s="291" t="str">
        <f>IF('Age-Level'!H31="A","A","")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IF('Age-Level'!H32="A","A","")</f>
        <v/>
      </c>
    </row>
    <row r="94" spans="1:22">
      <c r="A94" s="349"/>
      <c r="B94" s="298" t="str">
        <f>'Journey Awards'!B28</f>
        <v>LOVE Water</v>
      </c>
      <c r="C94" s="297" t="str">
        <f>'Journey Awards'!H31</f>
        <v/>
      </c>
      <c r="E94" s="289"/>
      <c r="F94" s="292" t="str">
        <f>Badges!C410</f>
        <v>Join a parade</v>
      </c>
      <c r="G94" s="290" t="str">
        <f>IF(Badges!H410="A","A"," ")</f>
        <v xml:space="preserve"> </v>
      </c>
      <c r="I94" s="289"/>
      <c r="J94" s="292" t="str">
        <f>Badges!C483</f>
        <v>A better room or home</v>
      </c>
      <c r="K94" s="290" t="str">
        <f>IF(Badges!H483="A","A"," ")</f>
        <v xml:space="preserve"> </v>
      </c>
      <c r="M94" s="289"/>
      <c r="N94" s="292" t="str">
        <f>Badges!C557</f>
        <v>Donate money</v>
      </c>
      <c r="O94" s="290" t="str">
        <f>IF(Badges!H557="A","A"," ")</f>
        <v xml:space="preserve"> </v>
      </c>
      <c r="Q94" s="302">
        <v>3</v>
      </c>
      <c r="R94" s="354" t="str">
        <f>'Age-Level'!C33</f>
        <v>Gather three inspirational quotes</v>
      </c>
      <c r="S94" s="291" t="str">
        <f>IF('Age-Level'!H33="A","A","")</f>
        <v/>
      </c>
    </row>
    <row r="95" spans="1:22">
      <c r="A95" s="349"/>
      <c r="B95" s="298" t="str">
        <f>'Journey Awards'!B32</f>
        <v>SAVE Water</v>
      </c>
      <c r="C95" s="297" t="str">
        <f>'Journey Awards'!H34</f>
        <v/>
      </c>
      <c r="E95" s="289"/>
      <c r="F95" s="292" t="str">
        <f>Badges!C411</f>
        <v>Learn to march</v>
      </c>
      <c r="G95" s="290" t="str">
        <f>IF(Badges!H411="A","A"," ")</f>
        <v xml:space="preserve"> </v>
      </c>
      <c r="I95" s="289"/>
      <c r="J95" s="292" t="str">
        <f>Badges!C484</f>
        <v>A better meeting place</v>
      </c>
      <c r="K95" s="290" t="str">
        <f>IF(Badges!H484="A","A"," ")</f>
        <v xml:space="preserve"> </v>
      </c>
      <c r="M95" s="289"/>
      <c r="N95" s="292" t="str">
        <f>Badges!C558</f>
        <v>Organize a great food donation</v>
      </c>
      <c r="O95" s="290" t="str">
        <f>IF(Badges!H558="A","A"," ")</f>
        <v xml:space="preserve"> </v>
      </c>
      <c r="Q95" s="302">
        <v>4</v>
      </c>
      <c r="R95" s="354" t="str">
        <f>'Age-Level'!C34</f>
        <v>Make something to remind you</v>
      </c>
      <c r="S95" s="291" t="str">
        <f>IF('Age-Level'!H34="A","A","")</f>
        <v/>
      </c>
      <c r="U95" s="288"/>
      <c r="V95" s="288"/>
    </row>
    <row r="96" spans="1:22">
      <c r="A96" s="226"/>
      <c r="B96" s="298" t="str">
        <f>'Journey Awards'!B35</f>
        <v>SHARE Water</v>
      </c>
      <c r="C96" s="297" t="str">
        <f>'Journey Awards'!H37</f>
        <v/>
      </c>
      <c r="E96" s="289"/>
      <c r="F96" s="292" t="str">
        <f>Badges!C412</f>
        <v>See a band review or field show</v>
      </c>
      <c r="G96" s="290" t="str">
        <f>IF(Badges!H412="A","A"," ")</f>
        <v xml:space="preserve"> </v>
      </c>
      <c r="I96" s="289"/>
      <c r="J96" s="292" t="str">
        <f>Badges!C485</f>
        <v>A better classroom</v>
      </c>
      <c r="K96" s="290" t="str">
        <f>IF(Badges!H485="A","A"," ")</f>
        <v xml:space="preserve"> </v>
      </c>
      <c r="M96" s="289"/>
      <c r="N96" s="292" t="str">
        <f>Badges!C559</f>
        <v>Host a clothing-donation party</v>
      </c>
      <c r="O96" s="290" t="str">
        <f>IF(Badges!H559="A","A"," ")</f>
        <v xml:space="preserve"> </v>
      </c>
      <c r="Q96" s="355">
        <v>5</v>
      </c>
      <c r="R96" s="354" t="str">
        <f>'Age-Level'!C35</f>
        <v>Keep the connection strong.</v>
      </c>
      <c r="S96" s="291" t="str">
        <f>IF('Age-Level'!H35="A","A","")</f>
        <v/>
      </c>
      <c r="U96" s="288"/>
      <c r="V96" s="288"/>
    </row>
    <row r="97" spans="1:23">
      <c r="A97" s="226"/>
      <c r="B97" s="298" t="str">
        <f>'Journey Awards'!B38</f>
        <v>WOW!</v>
      </c>
      <c r="C97" s="297" t="str">
        <f>'Journey Awards'!H40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IF('Age-Level'!H38="A","A","")</f>
        <v/>
      </c>
      <c r="U97" s="288"/>
      <c r="V97" s="288"/>
    </row>
    <row r="98" spans="1:23" ht="14.25" customHeight="1">
      <c r="B98" s="352" t="str">
        <f>'Journey Awards'!A43</f>
        <v>A World of Girls</v>
      </c>
      <c r="C98" s="353"/>
      <c r="E98" s="289"/>
      <c r="F98" s="292" t="str">
        <f>Badges!C414</f>
        <v>Follow a landmark trail</v>
      </c>
      <c r="G98" s="290" t="str">
        <f>IF(Badges!H414="A","A"," ")</f>
        <v xml:space="preserve"> </v>
      </c>
      <c r="I98" s="289"/>
      <c r="J98" s="292" t="str">
        <f>Badges!C487</f>
        <v>Follow in a Girl Scout's footsteps</v>
      </c>
      <c r="K98" s="290" t="str">
        <f>IF(Badges!H487="A","A"," ")</f>
        <v xml:space="preserve"> </v>
      </c>
      <c r="M98" s="289">
        <v>1</v>
      </c>
      <c r="N98" s="292" t="str">
        <f>Badges!C564</f>
        <v>Find out where your customers are</v>
      </c>
      <c r="O98" s="304"/>
      <c r="Q98" s="479" t="str">
        <f>Summary!A77</f>
        <v>Journey Summit Pin</v>
      </c>
      <c r="R98" s="479"/>
      <c r="S98" s="291" t="str">
        <f>IF('Age-Level'!H40="C","C","")</f>
        <v/>
      </c>
      <c r="U98" s="288"/>
      <c r="V98" s="288"/>
    </row>
    <row r="99" spans="1:23">
      <c r="B99" s="298" t="str">
        <f>'Journey Awards'!B44</f>
        <v>Hear a Story</v>
      </c>
      <c r="C99" s="297" t="str">
        <f>'Journey Awards'!H46</f>
        <v/>
      </c>
      <c r="E99" s="289"/>
      <c r="F99" s="292" t="str">
        <f>Badges!C415</f>
        <v>Tour a landmark that honors the</v>
      </c>
      <c r="G99" s="290" t="str">
        <f>IF(Badges!H415="A","A"," ")</f>
        <v xml:space="preserve"> </v>
      </c>
      <c r="I99" s="289"/>
      <c r="J99" s="292" t="str">
        <f>Badges!C488</f>
        <v>Read the Brownie Story from an</v>
      </c>
      <c r="K99" s="290" t="str">
        <f>IF(Badges!H488="A","A"," ")</f>
        <v xml:space="preserve"> </v>
      </c>
      <c r="M99" s="289"/>
      <c r="N99" s="292" t="str">
        <f>Badges!C565</f>
        <v xml:space="preserve">Talk to your family or Brownie </v>
      </c>
      <c r="O99" s="290" t="str">
        <f>IF(Badges!H565="A","A"," ")</f>
        <v xml:space="preserve"> </v>
      </c>
      <c r="Q99" s="479" t="str">
        <f>Summary!A78</f>
        <v>Safety Award</v>
      </c>
      <c r="R99" s="480"/>
      <c r="S99" s="300"/>
      <c r="U99" s="366"/>
      <c r="V99" s="367"/>
      <c r="W99" s="350"/>
    </row>
    <row r="100" spans="1:23">
      <c r="B100" s="298" t="str">
        <f>'Journey Awards'!B47</f>
        <v>Change a Story</v>
      </c>
      <c r="C100" s="297" t="str">
        <f>'Journey Awards'!H49</f>
        <v/>
      </c>
      <c r="E100" s="289"/>
      <c r="F100" s="292" t="str">
        <f>Badges!C416</f>
        <v>Make a landmark map</v>
      </c>
      <c r="G100" s="290" t="str">
        <f>IF(Badges!H416="A","A"," ")</f>
        <v xml:space="preserve"> </v>
      </c>
      <c r="I100" s="289"/>
      <c r="J100" s="292" t="str">
        <f>Badges!C489</f>
        <v>Make up a story about Campbell</v>
      </c>
      <c r="K100" s="290" t="str">
        <f>IF(Badges!H489="A","A"," ")</f>
        <v xml:space="preserve"> </v>
      </c>
      <c r="M100" s="289">
        <v>2</v>
      </c>
      <c r="N100" s="292" t="str">
        <f>Badges!C566</f>
        <v>Talk to some customers</v>
      </c>
      <c r="O100" s="304"/>
      <c r="Q100" s="301">
        <v>1</v>
      </c>
      <c r="R100" s="354" t="str">
        <f>'Age-Level'!C42</f>
        <v xml:space="preserve">Talk to a teacher, parent, or </v>
      </c>
      <c r="S100" s="291" t="str">
        <f>IF('Age-Level'!H42="A","A","")</f>
        <v/>
      </c>
      <c r="U100" s="288"/>
      <c r="V100" s="288"/>
    </row>
    <row r="101" spans="1:23">
      <c r="B101" s="298" t="str">
        <f>'Journey Awards'!B50</f>
        <v>Tell a Story</v>
      </c>
      <c r="C101" s="297" t="str">
        <f>'Journey Awards'!H52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IF(Badges!H567="A","A"," ")</f>
        <v xml:space="preserve"> </v>
      </c>
      <c r="Q101" s="302">
        <v>2</v>
      </c>
      <c r="R101" s="354" t="str">
        <f>'Age-Level'!C43</f>
        <v>Get a map of your neighborhood</v>
      </c>
      <c r="S101" s="291" t="str">
        <f>IF('Age-Level'!H43="A","A","")</f>
        <v/>
      </c>
      <c r="U101" s="288"/>
      <c r="V101" s="288"/>
    </row>
    <row r="102" spans="1:23">
      <c r="B102" s="298" t="str">
        <f>'Journey Awards'!B53</f>
        <v>Better World for Girls!</v>
      </c>
      <c r="C102" s="297" t="str">
        <f>'Journey Awards'!H55</f>
        <v/>
      </c>
      <c r="E102" s="289"/>
      <c r="F102" s="292" t="str">
        <f>Badges!C418</f>
        <v>Join a flag ceremony</v>
      </c>
      <c r="G102" s="290" t="str">
        <f>IF(Badges!H418="A","A","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IF('Age-Level'!H44="A","A","")</f>
        <v/>
      </c>
      <c r="U102" s="288"/>
      <c r="V102" s="288"/>
    </row>
    <row r="103" spans="1:23">
      <c r="B103" s="348"/>
      <c r="C103" s="348"/>
      <c r="E103" s="289"/>
      <c r="F103" s="292" t="str">
        <f>Badges!C419</f>
        <v>Join a town ceremony</v>
      </c>
      <c r="G103" s="290" t="str">
        <f>IF(Badges!H419="A","A"," ")</f>
        <v xml:space="preserve"> </v>
      </c>
      <c r="I103" s="289"/>
      <c r="J103" s="292" t="str">
        <f>Badges!C494</f>
        <v>Talk to a bug specialist in your</v>
      </c>
      <c r="K103" s="290" t="str">
        <f>IF(Badges!H494="A","A"," ")</f>
        <v xml:space="preserve"> </v>
      </c>
      <c r="M103" s="289"/>
      <c r="N103" s="292" t="str">
        <f>Badges!C569</f>
        <v>In your group or with your family</v>
      </c>
      <c r="O103" s="290" t="str">
        <f>IF(Badges!H569="A","A"," ")</f>
        <v xml:space="preserve"> </v>
      </c>
      <c r="Q103" s="302">
        <v>4</v>
      </c>
      <c r="R103" s="354" t="str">
        <f>'Age-Level'!C45</f>
        <v>Choose an upcoming trip you</v>
      </c>
      <c r="S103" s="291" t="str">
        <f>IF('Age-Level'!H45="A","A","")</f>
        <v/>
      </c>
      <c r="U103" s="288"/>
      <c r="V103" s="288"/>
    </row>
    <row r="104" spans="1:23">
      <c r="A104" s="464" t="s">
        <v>427</v>
      </c>
      <c r="B104" s="465"/>
      <c r="C104" s="465"/>
      <c r="E104" s="289"/>
      <c r="F104" s="292" t="str">
        <f>Badges!C420</f>
        <v>Make up your own</v>
      </c>
      <c r="G104" s="290" t="str">
        <f>IF(Badges!H420="A","A"," ")</f>
        <v xml:space="preserve"> </v>
      </c>
      <c r="I104" s="289"/>
      <c r="J104" s="292" t="str">
        <f>Badges!C495</f>
        <v>With an adult's help, find websites</v>
      </c>
      <c r="K104" s="290" t="str">
        <f>IF(Badges!H495="A","A"," ")</f>
        <v xml:space="preserve"> </v>
      </c>
      <c r="M104" s="289">
        <v>4</v>
      </c>
      <c r="N104" s="292" t="str">
        <f>Badges!C570</f>
        <v>Role-play good customer relations</v>
      </c>
      <c r="O104" s="304"/>
      <c r="Q104" s="355">
        <v>5</v>
      </c>
      <c r="R104" s="354" t="str">
        <f>'Age-Level'!C46</f>
        <v>Find out what natural disasters</v>
      </c>
      <c r="S104" s="291" t="str">
        <f>IF('Age-Level'!H46="A","A","")</f>
        <v/>
      </c>
      <c r="U104" s="288"/>
      <c r="V104" s="288"/>
    </row>
    <row r="105" spans="1:23">
      <c r="A105" s="293"/>
      <c r="B105" s="356" t="str">
        <f>Bridging!B6</f>
        <v>Pass It On!</v>
      </c>
      <c r="C105" s="342" t="str">
        <f>IF(Bridging!H10="C","C",IF(Bridging!H10="P","P",""))</f>
        <v/>
      </c>
      <c r="E105" s="466" t="str">
        <f>Badges!B423</f>
        <v>Snacks</v>
      </c>
      <c r="F105" s="467"/>
      <c r="G105" s="467"/>
      <c r="I105" s="289"/>
      <c r="J105" s="292" t="str">
        <f>Badges!C496</f>
        <v>Read a book or watch a video</v>
      </c>
      <c r="K105" s="290" t="str">
        <f>IF(Badges!H496="A","A"," ")</f>
        <v xml:space="preserve"> </v>
      </c>
      <c r="M105" s="289"/>
      <c r="N105" s="292" t="str">
        <f>Badges!C571</f>
        <v>With your friends or family</v>
      </c>
      <c r="O105" s="290" t="str">
        <f>IF(Badges!H571="A","A"," ")</f>
        <v xml:space="preserve"> </v>
      </c>
      <c r="Q105" s="479" t="str">
        <f>'Age-Level'!C49</f>
        <v>International Friendship</v>
      </c>
      <c r="R105" s="479"/>
      <c r="S105" s="291" t="str">
        <f>IF('Age-Level'!H49="A","A","")</f>
        <v/>
      </c>
      <c r="U105" s="288"/>
      <c r="V105" s="288"/>
    </row>
    <row r="106" spans="1:23">
      <c r="A106" s="293"/>
      <c r="B106" s="295" t="str">
        <f>Bridging!B11</f>
        <v>Look Ahead!</v>
      </c>
      <c r="C106" s="291" t="str">
        <f>IF(Bridging!H15="C","C",IF(Bridging!H15="P","P",""))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IF(Bridging!H17="C","C",IF(Bridging!H17="P","P",""))</f>
        <v/>
      </c>
      <c r="E107" s="289"/>
      <c r="F107" s="292" t="str">
        <f>Badges!C425</f>
        <v>Is the food good for me?</v>
      </c>
      <c r="G107" s="290" t="str">
        <f>IF(Badges!H425="A","A"," ")</f>
        <v xml:space="preserve"> </v>
      </c>
      <c r="I107" s="289"/>
      <c r="J107" s="292" t="str">
        <f>Badges!C498</f>
        <v>Make a paper-plate spider</v>
      </c>
      <c r="K107" s="290" t="str">
        <f>IF(Badges!H498="A","A"," ")</f>
        <v xml:space="preserve"> </v>
      </c>
      <c r="M107" s="289"/>
      <c r="N107" s="292" t="str">
        <f>Badges!C573</f>
        <v>Everybody who buys cookies is</v>
      </c>
      <c r="O107" s="290" t="str">
        <f>IF(Badges!H573="A","A"," ")</f>
        <v xml:space="preserve"> </v>
      </c>
      <c r="Q107" s="464" t="s">
        <v>429</v>
      </c>
      <c r="R107" s="468"/>
      <c r="S107" s="468"/>
      <c r="U107" s="288"/>
      <c r="V107" s="288"/>
    </row>
    <row r="108" spans="1:23">
      <c r="B108" s="296" t="s">
        <v>88</v>
      </c>
      <c r="C108" s="291" t="str">
        <f>IF(Bridging!H18="C","C",IF(Bridging!H18="P","P",""))</f>
        <v/>
      </c>
      <c r="E108" s="289"/>
      <c r="F108" s="292" t="str">
        <f>Badges!C426</f>
        <v>Is the food good for the earth?</v>
      </c>
      <c r="G108" s="290" t="str">
        <f>IF(Badges!H426="A","A"," ")</f>
        <v xml:space="preserve"> </v>
      </c>
      <c r="I108" s="289"/>
      <c r="J108" s="292" t="str">
        <f>Badges!C499</f>
        <v>Make an egg-carton caterpillar</v>
      </c>
      <c r="K108" s="290" t="str">
        <f>IF(Badges!H499="A","A"," ")</f>
        <v xml:space="preserve"> </v>
      </c>
      <c r="M108" s="466" t="str">
        <f>Badges!B576</f>
        <v>Give Back</v>
      </c>
      <c r="N108" s="467"/>
      <c r="O108" s="467"/>
      <c r="Q108" s="480" t="str">
        <f>'Fun Patches'!C24</f>
        <v>&lt;List Patch Here&gt;</v>
      </c>
      <c r="R108" s="481"/>
      <c r="S108" s="297" t="str">
        <f>IF('Fun Patches'!H24="A","A"," ")</f>
        <v xml:space="preserve"> </v>
      </c>
      <c r="U108" s="288"/>
      <c r="V108" s="288"/>
    </row>
    <row r="109" spans="1:23">
      <c r="B109" s="338"/>
      <c r="C109" s="350"/>
      <c r="E109" s="289"/>
      <c r="F109" s="292" t="str">
        <f>Badges!C427</f>
        <v>What's in that snack?</v>
      </c>
      <c r="G109" s="290" t="str">
        <f>IF(Badges!H427="A","A"," ")</f>
        <v xml:space="preserve"> </v>
      </c>
      <c r="I109" s="289"/>
      <c r="J109" s="292" t="str">
        <f>Badges!C500</f>
        <v>Make your own butterfly</v>
      </c>
      <c r="K109" s="290" t="str">
        <f>IF(Badges!H500="A","A"," ")</f>
        <v xml:space="preserve"> </v>
      </c>
      <c r="M109" s="289">
        <v>1</v>
      </c>
      <c r="N109" s="292" t="str">
        <f>Badges!C577</f>
        <v>Find out about businesses that</v>
      </c>
      <c r="O109" s="304"/>
      <c r="Q109" s="480" t="str">
        <f>'Fun Patches'!C25</f>
        <v>&lt;List Patch Here&gt;</v>
      </c>
      <c r="R109" s="481"/>
      <c r="S109" s="297" t="str">
        <f>IF('Fun Patches'!H25="A","A","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IF(Badges!H578="A","A"," ")</f>
        <v xml:space="preserve"> </v>
      </c>
      <c r="Q110" s="480" t="str">
        <f>'Fun Patches'!C26</f>
        <v>&lt;List Patch Here&gt;</v>
      </c>
      <c r="R110" s="481"/>
      <c r="S110" s="297" t="str">
        <f>IF('Fun Patches'!H26="A","A"," ")</f>
        <v xml:space="preserve"> </v>
      </c>
      <c r="U110" s="367"/>
      <c r="V110" s="367"/>
      <c r="W110" s="350"/>
    </row>
    <row r="111" spans="1:23">
      <c r="A111" s="289">
        <v>1</v>
      </c>
      <c r="B111" s="292" t="str">
        <f>Badges!C355</f>
        <v>Get Inspired</v>
      </c>
      <c r="C111" s="304"/>
      <c r="E111" s="289"/>
      <c r="F111" s="292" t="str">
        <f>Badges!C429</f>
        <v>Make your own restaurant snack</v>
      </c>
      <c r="G111" s="290" t="str">
        <f>IF(Badges!H429="A","A"," ")</f>
        <v xml:space="preserve"> </v>
      </c>
      <c r="I111" s="289"/>
      <c r="J111" s="292" t="str">
        <f>Badges!C502</f>
        <v>Watch three bugs</v>
      </c>
      <c r="K111" s="290" t="str">
        <f>IF(Badges!H502="A","A"," ")</f>
        <v xml:space="preserve"> </v>
      </c>
      <c r="M111" s="289">
        <v>2</v>
      </c>
      <c r="N111" s="292" t="str">
        <f>Badges!C579</f>
        <v>Set a giving goal</v>
      </c>
      <c r="O111" s="304"/>
      <c r="Q111" s="480" t="str">
        <f>'Fun Patches'!C27</f>
        <v>&lt;List Patch Here&gt;</v>
      </c>
      <c r="R111" s="481"/>
      <c r="S111" s="297" t="str">
        <f>IF('Fun Patches'!H27="A","A"," ")</f>
        <v xml:space="preserve"> </v>
      </c>
      <c r="U111" s="288"/>
      <c r="V111" s="288"/>
    </row>
    <row r="112" spans="1:23">
      <c r="A112" s="289"/>
      <c r="B112" s="292" t="str">
        <f>Badges!C356</f>
        <v>Talk to a painter</v>
      </c>
      <c r="C112" s="290" t="str">
        <f>IF(Badges!H356="A","A"," ")</f>
        <v xml:space="preserve"> </v>
      </c>
      <c r="E112" s="289"/>
      <c r="F112" s="292" t="str">
        <f>Badges!C430</f>
        <v>Make a savory snack from a</v>
      </c>
      <c r="G112" s="290" t="str">
        <f>IF(Badges!H430="A","A"," ")</f>
        <v xml:space="preserve"> </v>
      </c>
      <c r="I112" s="289"/>
      <c r="J112" s="292" t="str">
        <f>Badges!C503</f>
        <v>With an adult, find an ant trail</v>
      </c>
      <c r="K112" s="290" t="str">
        <f>IF(Badges!H503="A","A"," ")</f>
        <v xml:space="preserve"> </v>
      </c>
      <c r="M112" s="289"/>
      <c r="N112" s="292" t="str">
        <f>Badges!C580</f>
        <v xml:space="preserve">With your Brownie friends, talk </v>
      </c>
      <c r="O112" s="290" t="str">
        <f>IF(Badges!H580="A","A"," ")</f>
        <v xml:space="preserve"> </v>
      </c>
      <c r="Q112" s="480" t="str">
        <f>'Fun Patches'!C28</f>
        <v>&lt;List Patch Here&gt;</v>
      </c>
      <c r="R112" s="481"/>
      <c r="S112" s="297" t="str">
        <f>IF('Fun Patches'!H28="A","A"," ")</f>
        <v xml:space="preserve"> </v>
      </c>
      <c r="U112" s="288"/>
      <c r="V112" s="288"/>
    </row>
    <row r="113" spans="1:22">
      <c r="A113" s="289"/>
      <c r="B113" s="292" t="str">
        <f>Badges!C357</f>
        <v>Go to an art show or museum</v>
      </c>
      <c r="C113" s="290" t="str">
        <f>IF(Badges!H357="A","A"," ")</f>
        <v xml:space="preserve"> </v>
      </c>
      <c r="E113" s="289"/>
      <c r="F113" s="292" t="str">
        <f>Badges!C431</f>
        <v>Make a veggie face</v>
      </c>
      <c r="G113" s="290" t="str">
        <f>IF(Badges!H431="A","A"," ")</f>
        <v xml:space="preserve"> </v>
      </c>
      <c r="I113" s="289"/>
      <c r="J113" s="292" t="str">
        <f>Badges!C504</f>
        <v>Make a bug box</v>
      </c>
      <c r="K113" s="290" t="str">
        <f>IF(Badges!H504="A","A"," ")</f>
        <v xml:space="preserve"> </v>
      </c>
      <c r="M113" s="289">
        <v>3</v>
      </c>
      <c r="N113" s="292" t="str">
        <f>Badges!C581</f>
        <v>Involve your customers</v>
      </c>
      <c r="O113" s="304"/>
      <c r="Q113" s="480" t="str">
        <f>'Fun Patches'!C29</f>
        <v>&lt;List Patch Here&gt;</v>
      </c>
      <c r="R113" s="481"/>
      <c r="S113" s="297" t="str">
        <f>IF('Fun Patches'!H29="A","A"," ")</f>
        <v xml:space="preserve"> </v>
      </c>
      <c r="U113" s="288"/>
      <c r="V113" s="288"/>
    </row>
    <row r="114" spans="1:22">
      <c r="A114" s="289"/>
      <c r="B114" s="292" t="str">
        <f>Badges!C358</f>
        <v xml:space="preserve">Team up with an adult to find </v>
      </c>
      <c r="C114" s="290" t="str">
        <f>IF(Badges!H358="A","A","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IF(Badges!H582="A","A"," ")</f>
        <v xml:space="preserve"> </v>
      </c>
      <c r="Q114" s="480" t="str">
        <f>'Fun Patches'!C30</f>
        <v>&lt;List Patch Here&gt;</v>
      </c>
      <c r="R114" s="481"/>
      <c r="S114" s="297" t="str">
        <f>IF('Fun Patches'!H30="A","A"," ")</f>
        <v xml:space="preserve"> </v>
      </c>
      <c r="U114" s="288"/>
      <c r="V114" s="288"/>
    </row>
    <row r="115" spans="1:22">
      <c r="A115" s="289">
        <v>2</v>
      </c>
      <c r="B115" s="292" t="str">
        <f>Badges!C359</f>
        <v>Paint the real world</v>
      </c>
      <c r="C115" s="304"/>
      <c r="E115" s="289"/>
      <c r="F115" s="292" t="str">
        <f>Badges!C433</f>
        <v>Create a holiday dessert</v>
      </c>
      <c r="G115" s="290" t="str">
        <f>IF(Badges!H433="A","A"," ")</f>
        <v xml:space="preserve"> </v>
      </c>
      <c r="I115" s="289"/>
      <c r="J115" s="292" t="str">
        <f>Badges!C506</f>
        <v>Draw a cocoon</v>
      </c>
      <c r="K115" s="290" t="str">
        <f>IF(Badges!H506="A","A"," ")</f>
        <v xml:space="preserve"> </v>
      </c>
      <c r="M115" s="289">
        <v>4</v>
      </c>
      <c r="N115" s="292" t="str">
        <f>Badges!C583</f>
        <v>Practice giving back</v>
      </c>
      <c r="O115" s="304"/>
      <c r="Q115" s="480" t="str">
        <f>'Fun Patches'!C31</f>
        <v>&lt;List Patch Here&gt;</v>
      </c>
      <c r="R115" s="481"/>
      <c r="S115" s="297" t="str">
        <f>IF('Fun Patches'!H31="A","A"," ")</f>
        <v xml:space="preserve"> </v>
      </c>
      <c r="U115" s="288"/>
      <c r="V115" s="288"/>
    </row>
    <row r="116" spans="1:22">
      <c r="A116" s="289"/>
      <c r="B116" s="292" t="str">
        <f>Badges!C360</f>
        <v>Paint a portrait of a family</v>
      </c>
      <c r="C116" s="290" t="str">
        <f>IF(Badges!H360="A","A"," ")</f>
        <v xml:space="preserve"> </v>
      </c>
      <c r="E116" s="289"/>
      <c r="F116" s="292" t="str">
        <f>Badges!C434</f>
        <v>Make a snack "in disguise"</v>
      </c>
      <c r="G116" s="290" t="str">
        <f>IF(Badges!H434="A","A"," ")</f>
        <v xml:space="preserve"> </v>
      </c>
      <c r="I116" s="289"/>
      <c r="J116" s="292" t="str">
        <f>Badges!C507</f>
        <v>Make a model of a bug house</v>
      </c>
      <c r="K116" s="290" t="str">
        <f>IF(Badges!H507="A","A"," ")</f>
        <v xml:space="preserve"> </v>
      </c>
      <c r="M116" s="289"/>
      <c r="N116" s="292" t="str">
        <f>Badges!C584</f>
        <v>If you want to help others with your</v>
      </c>
      <c r="O116" s="290" t="str">
        <f>IF(Badges!H584="A","A"," ")</f>
        <v xml:space="preserve"> </v>
      </c>
      <c r="Q116" s="480" t="str">
        <f>'Fun Patches'!C32</f>
        <v>&lt;List Patch Here&gt;</v>
      </c>
      <c r="R116" s="481"/>
      <c r="S116" s="297" t="str">
        <f>IF('Fun Patches'!H32="A","A"," ")</f>
        <v xml:space="preserve"> </v>
      </c>
    </row>
    <row r="117" spans="1:22">
      <c r="A117" s="289"/>
      <c r="B117" s="292" t="str">
        <f>Badges!C361</f>
        <v>Paint an outdoor landscape</v>
      </c>
      <c r="C117" s="290" t="str">
        <f>IF(Badges!H361="A","A"," ")</f>
        <v xml:space="preserve"> </v>
      </c>
      <c r="E117" s="289"/>
      <c r="F117" s="292" t="str">
        <f>Badges!C435</f>
        <v>Make your own cookies</v>
      </c>
      <c r="G117" s="290" t="str">
        <f>IF(Badges!H435="A","A"," ")</f>
        <v xml:space="preserve"> </v>
      </c>
      <c r="I117" s="289"/>
      <c r="J117" s="292" t="str">
        <f>Badges!C508</f>
        <v>For one week, watch a spider</v>
      </c>
      <c r="K117" s="290" t="str">
        <f>IF(Badges!H508="A","A"," ")</f>
        <v xml:space="preserve"> </v>
      </c>
      <c r="M117" s="289">
        <v>5</v>
      </c>
      <c r="N117" s="292" t="str">
        <f>Badges!C585</f>
        <v>Tell your cookie customers how</v>
      </c>
      <c r="O117" s="304"/>
      <c r="Q117" s="480" t="str">
        <f>'Fun Patches'!C33</f>
        <v>&lt;List Patch Here&gt;</v>
      </c>
      <c r="R117" s="481"/>
      <c r="S117" s="297" t="str">
        <f>IF('Fun Patches'!H33="A","A"," ")</f>
        <v xml:space="preserve"> </v>
      </c>
    </row>
    <row r="118" spans="1:22">
      <c r="A118" s="289"/>
      <c r="B118" s="292" t="str">
        <f>Badges!C362</f>
        <v>Paint a still live.</v>
      </c>
      <c r="C118" s="290" t="str">
        <f>IF(Badges!H362="A","A","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IF(Badges!H586="A","A"," ")</f>
        <v xml:space="preserve"> </v>
      </c>
      <c r="Q118" s="480" t="str">
        <f>'Fun Patches'!C34</f>
        <v>&lt;List Patch Here&gt;</v>
      </c>
      <c r="R118" s="481"/>
      <c r="S118" s="297" t="str">
        <f>IF('Fun Patches'!H34="A","A"," ")</f>
        <v xml:space="preserve"> </v>
      </c>
    </row>
    <row r="119" spans="1:22">
      <c r="A119" s="289">
        <v>3</v>
      </c>
      <c r="B119" s="292" t="str">
        <f>Badges!C363</f>
        <v>Paint a mood</v>
      </c>
      <c r="C119" s="304"/>
      <c r="E119" s="289"/>
      <c r="F119" s="292" t="str">
        <f>Badges!C437</f>
        <v>Make no-bake energy bars</v>
      </c>
      <c r="G119" s="290" t="str">
        <f>IF(Badges!H437="A","A"," ")</f>
        <v xml:space="preserve"> </v>
      </c>
      <c r="I119" s="289"/>
      <c r="J119" s="292" t="str">
        <f>Badges!C510</f>
        <v>Visit a farm</v>
      </c>
      <c r="K119" s="290" t="str">
        <f>IF(Badges!H510="A","A"," ")</f>
        <v xml:space="preserve"> </v>
      </c>
      <c r="M119" s="349"/>
      <c r="N119" s="339"/>
      <c r="O119" s="350"/>
      <c r="Q119" s="480" t="str">
        <f>'Fun Patches'!C35</f>
        <v>&lt;List Patch Here&gt;</v>
      </c>
      <c r="R119" s="481"/>
      <c r="S119" s="297" t="str">
        <f>IF('Fun Patches'!H35="A","A"," ")</f>
        <v xml:space="preserve"> </v>
      </c>
    </row>
    <row r="120" spans="1:22">
      <c r="A120" s="289"/>
      <c r="B120" s="292" t="str">
        <f>Badges!C364</f>
        <v>Calm</v>
      </c>
      <c r="C120" s="290" t="str">
        <f>IF(Badges!H364="A","A"," ")</f>
        <v xml:space="preserve"> </v>
      </c>
      <c r="E120" s="289"/>
      <c r="F120" s="292" t="str">
        <f>Badges!C438</f>
        <v>Create a snack for a group</v>
      </c>
      <c r="G120" s="290" t="str">
        <f>IF(Badges!H438="A","A"," ")</f>
        <v xml:space="preserve"> </v>
      </c>
      <c r="I120" s="289"/>
      <c r="J120" s="292" t="str">
        <f>Badges!C511</f>
        <v>Take a bug walk or bug hike</v>
      </c>
      <c r="K120" s="290" t="str">
        <f>IF(Badges!H511="A","A"," ")</f>
        <v xml:space="preserve"> </v>
      </c>
      <c r="M120" s="464" t="s">
        <v>127</v>
      </c>
      <c r="N120" s="468"/>
      <c r="O120" s="468"/>
      <c r="Q120" s="480" t="str">
        <f>'Fun Patches'!C36</f>
        <v>&lt;List Patch Here&gt;</v>
      </c>
      <c r="R120" s="481"/>
      <c r="S120" s="297" t="str">
        <f>IF('Fun Patches'!H36="A","A"," ")</f>
        <v xml:space="preserve"> </v>
      </c>
    </row>
    <row r="121" spans="1:22">
      <c r="A121" s="289"/>
      <c r="B121" s="292" t="str">
        <f>Badges!C365</f>
        <v>Happy</v>
      </c>
      <c r="C121" s="290" t="str">
        <f>IF(Badges!H365="A","A"," ")</f>
        <v xml:space="preserve"> </v>
      </c>
      <c r="E121" s="289"/>
      <c r="F121" s="292" t="str">
        <f>Badges!C439</f>
        <v>Make a lunchtime snack</v>
      </c>
      <c r="G121" s="290" t="str">
        <f>IF(Badges!H439="A","A"," ")</f>
        <v xml:space="preserve"> </v>
      </c>
      <c r="I121" s="289"/>
      <c r="J121" s="292" t="str">
        <f>Badges!C512</f>
        <v>Visit a museum, zoo, or botanical</v>
      </c>
      <c r="K121" s="290" t="str">
        <f>IF(Badges!H512="A","A"," ")</f>
        <v xml:space="preserve"> </v>
      </c>
      <c r="M121" s="482" t="str">
        <f>'Fun Patches'!C5</f>
        <v>&lt;List Patch Here&gt;</v>
      </c>
      <c r="N121" s="483"/>
      <c r="O121" s="290" t="str">
        <f>IF('Fun Patches'!H5="A","A"," ")</f>
        <v xml:space="preserve"> </v>
      </c>
      <c r="Q121" s="480" t="str">
        <f>'Fun Patches'!C37</f>
        <v>&lt;List Patch Here&gt;</v>
      </c>
      <c r="R121" s="481"/>
      <c r="S121" s="297" t="str">
        <f>IF('Fun Patches'!H37="A","A"," ")</f>
        <v xml:space="preserve"> </v>
      </c>
    </row>
    <row r="122" spans="1:22">
      <c r="A122" s="289"/>
      <c r="B122" s="292" t="str">
        <f>Badges!C366</f>
        <v>Angry</v>
      </c>
      <c r="C122" s="290" t="str">
        <f>IF(Badges!H366="A","A","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Patches'!H6="A","A"," ")</f>
        <v xml:space="preserve"> </v>
      </c>
      <c r="Q122" s="480" t="str">
        <f>'Fun Patches'!C38</f>
        <v>&lt;List Patch Here&gt;</v>
      </c>
      <c r="R122" s="481"/>
      <c r="S122" s="297" t="str">
        <f>IF('Fun Patches'!H38="A","A"," ")</f>
        <v xml:space="preserve"> </v>
      </c>
    </row>
    <row r="123" spans="1:22">
      <c r="A123" s="289">
        <v>4</v>
      </c>
      <c r="B123" s="292" t="str">
        <f>Badges!C367</f>
        <v>Paint without brushes</v>
      </c>
      <c r="C123" s="304"/>
      <c r="E123" s="289"/>
      <c r="F123" s="292" t="str">
        <f>Badges!C441</f>
        <v>Make your own milk shake</v>
      </c>
      <c r="G123" s="290" t="str">
        <f>IF(Badges!H441="A","A"," ")</f>
        <v xml:space="preserve"> </v>
      </c>
      <c r="I123" s="289">
        <v>1</v>
      </c>
      <c r="J123" s="292" t="str">
        <f>Badges!C517</f>
        <v>Shop for elf items with your elf doll</v>
      </c>
      <c r="K123" s="304"/>
      <c r="M123" s="480" t="str">
        <f>'Fun Patches'!C7</f>
        <v>&lt;List Patch Here&gt;</v>
      </c>
      <c r="N123" s="481"/>
      <c r="O123" s="297" t="str">
        <f>IF('Fun Patches'!H7="A","A"," ")</f>
        <v xml:space="preserve"> </v>
      </c>
      <c r="Q123" s="480" t="str">
        <f>'Fun Patches'!C39</f>
        <v>&lt;List Patch Here&gt;</v>
      </c>
      <c r="R123" s="481"/>
      <c r="S123" s="297" t="str">
        <f>IF('Fun Patches'!H39="A","A"," ")</f>
        <v xml:space="preserve"> </v>
      </c>
    </row>
    <row r="124" spans="1:22">
      <c r="A124" s="289"/>
      <c r="B124" s="292" t="str">
        <f>Badges!C368</f>
        <v>Paint something from nature</v>
      </c>
      <c r="C124" s="290" t="str">
        <f>IF(Badges!H368="A","A"," ")</f>
        <v xml:space="preserve"> </v>
      </c>
      <c r="E124" s="289"/>
      <c r="F124" s="292" t="str">
        <f>Badges!C442</f>
        <v>Make your own fruit smoothie</v>
      </c>
      <c r="G124" s="290" t="str">
        <f>IF(Badges!H442="A","A"," ")</f>
        <v xml:space="preserve"> </v>
      </c>
      <c r="I124" s="289"/>
      <c r="J124" s="292" t="str">
        <f>Badges!C518</f>
        <v>Go shopping…at home</v>
      </c>
      <c r="K124" s="290" t="str">
        <f>IF(Badges!H518="A","A"," ")</f>
        <v xml:space="preserve"> </v>
      </c>
      <c r="M124" s="480" t="str">
        <f>'Fun Patches'!C8</f>
        <v>&lt;List Patch Here&gt;</v>
      </c>
      <c r="N124" s="481"/>
      <c r="O124" s="297" t="str">
        <f>IF('Fun Patches'!H8="A","A"," ")</f>
        <v xml:space="preserve"> </v>
      </c>
      <c r="Q124" s="480" t="str">
        <f>'Fun Patches'!C40</f>
        <v>&lt;List Patch Here&gt;</v>
      </c>
      <c r="R124" s="481"/>
      <c r="S124" s="297" t="str">
        <f>IF('Fun Patches'!H40="A","A"," ")</f>
        <v xml:space="preserve"> </v>
      </c>
    </row>
    <row r="125" spans="1:22">
      <c r="A125" s="289"/>
      <c r="B125" s="292" t="str">
        <f>Badges!C369</f>
        <v>Paint with indoor objects</v>
      </c>
      <c r="C125" s="290" t="str">
        <f>IF(Badges!H369="A","A"," ")</f>
        <v xml:space="preserve"> </v>
      </c>
      <c r="E125" s="289"/>
      <c r="F125" s="292" t="str">
        <f>Badges!C443</f>
        <v>Make your own party punch</v>
      </c>
      <c r="G125" s="290" t="str">
        <f>IF(Badges!H443="A","A"," ")</f>
        <v xml:space="preserve"> </v>
      </c>
      <c r="I125" s="289"/>
      <c r="J125" s="292" t="str">
        <f>Badges!C519</f>
        <v>Go shopping with a Brownie friends</v>
      </c>
      <c r="K125" s="290" t="str">
        <f>IF(Badges!H519="A","A"," ")</f>
        <v xml:space="preserve"> </v>
      </c>
      <c r="M125" s="480" t="str">
        <f>'Fun Patches'!C9</f>
        <v>&lt;List Patch Here&gt;</v>
      </c>
      <c r="N125" s="481"/>
      <c r="O125" s="297" t="str">
        <f>IF('Fun Patches'!H9="A","A"," ")</f>
        <v xml:space="preserve"> </v>
      </c>
      <c r="Q125" s="480" t="str">
        <f>'Fun Patches'!C41</f>
        <v>&lt;List Patch Here&gt;</v>
      </c>
      <c r="R125" s="481"/>
      <c r="S125" s="297" t="str">
        <f>IF('Fun Patches'!H41="A","A"," ")</f>
        <v xml:space="preserve"> </v>
      </c>
    </row>
    <row r="126" spans="1:22">
      <c r="A126" s="289"/>
      <c r="B126" s="292" t="str">
        <f>Badges!C370</f>
        <v>Paint with a stamp</v>
      </c>
      <c r="C126" s="290" t="str">
        <f>IF(Badges!H370="A","A"," ")</f>
        <v xml:space="preserve"> </v>
      </c>
      <c r="E126" s="466" t="str">
        <f>Badges!B446</f>
        <v>Brownie First Aid</v>
      </c>
      <c r="F126" s="467"/>
      <c r="G126" s="467"/>
      <c r="I126" s="289"/>
      <c r="J126" s="292" t="str">
        <f>Badges!C520</f>
        <v>Go shopping with your Brownie</v>
      </c>
      <c r="K126" s="290" t="str">
        <f>IF(Badges!H520="A","A"," ")</f>
        <v xml:space="preserve"> </v>
      </c>
      <c r="M126" s="480" t="str">
        <f>'Fun Patches'!C10</f>
        <v>&lt;List Patch Here&gt;</v>
      </c>
      <c r="N126" s="481"/>
      <c r="O126" s="297" t="str">
        <f>IF('Fun Patches'!H10="A","A"," ")</f>
        <v xml:space="preserve"> </v>
      </c>
      <c r="Q126" s="480" t="str">
        <f>'Fun Patches'!C42</f>
        <v>&lt;List Patch Here&gt;</v>
      </c>
      <c r="R126" s="481"/>
      <c r="S126" s="297" t="str">
        <f>IF('Fun Patches'!H42="A","A","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Patches'!H11="A","A"," ")</f>
        <v xml:space="preserve"> </v>
      </c>
      <c r="Q127" s="480" t="str">
        <f>'Fun Patches'!C43</f>
        <v>&lt;List Patch Here&gt;</v>
      </c>
      <c r="R127" s="481"/>
      <c r="S127" s="297" t="str">
        <f>IF('Fun Patches'!H43="A","A"," ")</f>
        <v xml:space="preserve"> </v>
      </c>
    </row>
    <row r="128" spans="1:22">
      <c r="A128" s="289"/>
      <c r="B128" s="292" t="str">
        <f>Badges!C372</f>
        <v>Paint a mural that tells a story</v>
      </c>
      <c r="C128" s="290" t="str">
        <f>IF(Badges!H372="A","A"," ")</f>
        <v xml:space="preserve"> </v>
      </c>
      <c r="E128" s="289"/>
      <c r="F128" s="292" t="str">
        <f>Badges!C448</f>
        <v>Role-play 911</v>
      </c>
      <c r="G128" s="290" t="str">
        <f>IF(Badges!H448="A","A"," ")</f>
        <v xml:space="preserve"> </v>
      </c>
      <c r="I128" s="289"/>
      <c r="J128" s="292" t="str">
        <f>Badges!C522</f>
        <v>Shop at a store</v>
      </c>
      <c r="K128" s="290" t="str">
        <f>IF(Badges!H522="A","A"," ")</f>
        <v xml:space="preserve"> </v>
      </c>
      <c r="M128" s="480" t="str">
        <f>'Fun Patches'!C12</f>
        <v>&lt;List Patch Here&gt;</v>
      </c>
      <c r="N128" s="481"/>
      <c r="O128" s="297" t="str">
        <f>IF('Fun Patches'!H12="A","A"," ")</f>
        <v xml:space="preserve"> </v>
      </c>
      <c r="Q128" s="480" t="str">
        <f>'Fun Patches'!C44</f>
        <v>&lt;List Patch Here&gt;</v>
      </c>
      <c r="R128" s="481"/>
      <c r="S128" s="297" t="str">
        <f>IF('Fun Patches'!H44="A","A"," ")</f>
        <v xml:space="preserve"> </v>
      </c>
    </row>
    <row r="129" spans="1:19">
      <c r="A129" s="289"/>
      <c r="B129" s="292" t="str">
        <f>Badges!C373</f>
        <v>Paint a mural about your Girl</v>
      </c>
      <c r="C129" s="290" t="str">
        <f>IF(Badges!H373="A","A"," ")</f>
        <v xml:space="preserve"> </v>
      </c>
      <c r="E129" s="289"/>
      <c r="F129" s="292" t="str">
        <f>Badges!C449</f>
        <v>Practice 911 with a friend or family</v>
      </c>
      <c r="G129" s="290" t="str">
        <f>IF(Badges!H449="A","A"," ")</f>
        <v xml:space="preserve"> </v>
      </c>
      <c r="I129" s="289"/>
      <c r="J129" s="292" t="str">
        <f>Badges!C523</f>
        <v>Shop on paper</v>
      </c>
      <c r="K129" s="290" t="str">
        <f>IF(Badges!H523="A","A"," ")</f>
        <v xml:space="preserve"> </v>
      </c>
      <c r="M129" s="480" t="str">
        <f>'Fun Patches'!C13</f>
        <v>&lt;List Patch Here&gt;</v>
      </c>
      <c r="N129" s="481"/>
      <c r="O129" s="297" t="str">
        <f>IF('Fun Patches'!H13="A","A"," ")</f>
        <v xml:space="preserve"> </v>
      </c>
      <c r="Q129" s="480" t="str">
        <f>'Fun Patches'!C45</f>
        <v>&lt;List Patch Here&gt;</v>
      </c>
      <c r="R129" s="481"/>
      <c r="S129" s="297" t="str">
        <f>IF('Fun Patches'!H45="A","A"," ")</f>
        <v xml:space="preserve"> </v>
      </c>
    </row>
    <row r="130" spans="1:19">
      <c r="A130" s="289"/>
      <c r="B130" s="292" t="str">
        <f>Badges!C374</f>
        <v>Paint a mural that tells the story</v>
      </c>
      <c r="C130" s="290" t="str">
        <f>IF(Badges!H374="A","A"," ")</f>
        <v xml:space="preserve"> </v>
      </c>
      <c r="E130" s="289"/>
      <c r="F130" s="292" t="str">
        <f>Badges!C450</f>
        <v>Get advice from an expert</v>
      </c>
      <c r="G130" s="290" t="str">
        <f>IF(Badges!H450="A","A"," ")</f>
        <v xml:space="preserve"> </v>
      </c>
      <c r="I130" s="289"/>
      <c r="J130" s="292" t="str">
        <f>Badges!C524</f>
        <v>Shop online</v>
      </c>
      <c r="K130" s="290" t="str">
        <f>IF(Badges!H524="A","A"," ")</f>
        <v xml:space="preserve"> </v>
      </c>
      <c r="M130" s="480" t="str">
        <f>'Fun Patches'!C14</f>
        <v>&lt;List Patch Here&gt;</v>
      </c>
      <c r="N130" s="481"/>
      <c r="O130" s="297" t="str">
        <f>IF('Fun Patches'!H14="A","A"," ")</f>
        <v xml:space="preserve"> </v>
      </c>
      <c r="Q130" s="480" t="str">
        <f>'Fun Patches'!C46</f>
        <v>&lt;List Patch Here&gt;</v>
      </c>
      <c r="R130" s="481"/>
      <c r="S130" s="297" t="str">
        <f>IF('Fun Patches'!H46="A","A","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Patches'!H15="A","A"," ")</f>
        <v xml:space="preserve"> </v>
      </c>
      <c r="Q131" s="482" t="str">
        <f>'Fun Patches'!C47</f>
        <v>&lt;List Patch Here&gt;</v>
      </c>
      <c r="R131" s="483"/>
      <c r="S131" s="290" t="str">
        <f>IF('Fun Patches'!H47="A","A"," ")</f>
        <v xml:space="preserve"> </v>
      </c>
    </row>
    <row r="132" spans="1:19">
      <c r="A132" s="289">
        <v>1</v>
      </c>
      <c r="B132" s="292" t="str">
        <f>Badges!C378</f>
        <v>Follow the rules</v>
      </c>
      <c r="C132" s="304"/>
      <c r="E132" s="289"/>
      <c r="F132" s="292" t="str">
        <f>Badges!C452</f>
        <v>Interview a medical professional</v>
      </c>
      <c r="G132" s="290" t="str">
        <f>IF(Badges!H452="A","A"," ")</f>
        <v xml:space="preserve"> </v>
      </c>
      <c r="I132" s="289"/>
      <c r="J132" s="292" t="str">
        <f>Badges!C526</f>
        <v>Browse through catalogs</v>
      </c>
      <c r="K132" s="290" t="str">
        <f>IF(Badges!H526="A","A"," ")</f>
        <v xml:space="preserve"> </v>
      </c>
      <c r="M132" s="480" t="str">
        <f>'Fun Patches'!C16</f>
        <v>&lt;List Patch Here&gt;</v>
      </c>
      <c r="N132" s="481"/>
      <c r="O132" s="297" t="str">
        <f>IF('Fun Patches'!H16="A","A"," ")</f>
        <v xml:space="preserve"> </v>
      </c>
      <c r="Q132" s="480" t="str">
        <f>'Fun Patches'!C48</f>
        <v>&lt;List Patch Here&gt;</v>
      </c>
      <c r="R132" s="481"/>
      <c r="S132" s="297" t="str">
        <f>IF('Fun Patches'!H48="A","A"," ")</f>
        <v xml:space="preserve"> </v>
      </c>
    </row>
    <row r="133" spans="1:19">
      <c r="A133" s="289"/>
      <c r="B133" s="292" t="str">
        <f>Badges!C379</f>
        <v>Teach the rules of an active</v>
      </c>
      <c r="C133" s="290" t="str">
        <f>IF(Badges!H379="A","A"," ")</f>
        <v xml:space="preserve"> </v>
      </c>
      <c r="E133" s="289"/>
      <c r="F133" s="292" t="str">
        <f>Badges!C453</f>
        <v>Talk to the police</v>
      </c>
      <c r="G133" s="290" t="str">
        <f>IF(Badges!H453="A","A"," ")</f>
        <v xml:space="preserve"> </v>
      </c>
      <c r="I133" s="289"/>
      <c r="J133" s="292" t="str">
        <f>Badges!C527</f>
        <v>Go to the mall</v>
      </c>
      <c r="K133" s="290" t="str">
        <f>IF(Badges!H527="A","A"," ")</f>
        <v xml:space="preserve"> </v>
      </c>
      <c r="M133" s="482" t="str">
        <f>'Fun Patches'!C17</f>
        <v>&lt;List Patch Here&gt;</v>
      </c>
      <c r="N133" s="483"/>
      <c r="O133" s="290" t="str">
        <f>IF('Fun Patches'!H17="A","A"," ")</f>
        <v xml:space="preserve"> </v>
      </c>
      <c r="Q133" s="480" t="str">
        <f>'Fun Patches'!C49</f>
        <v>&lt;List Patch Here&gt;</v>
      </c>
      <c r="R133" s="481"/>
      <c r="S133" s="297" t="str">
        <f>IF('Fun Patches'!H49="A","A"," ")</f>
        <v xml:space="preserve"> </v>
      </c>
    </row>
    <row r="134" spans="1:19">
      <c r="A134" s="289"/>
      <c r="B134" s="292" t="str">
        <f>Badges!C380</f>
        <v>Make up two new rules for hide</v>
      </c>
      <c r="C134" s="290" t="str">
        <f>IF(Badges!H380="A","A"," ")</f>
        <v xml:space="preserve"> </v>
      </c>
      <c r="E134" s="289"/>
      <c r="F134" s="292" t="str">
        <f>Badges!C454</f>
        <v>Visit a fire station</v>
      </c>
      <c r="G134" s="290" t="str">
        <f>IF(Badges!H454="A","A"," ")</f>
        <v xml:space="preserve"> </v>
      </c>
      <c r="I134" s="289"/>
      <c r="J134" s="292" t="str">
        <f>Badges!C528</f>
        <v>Shop secondhand</v>
      </c>
      <c r="K134" s="290" t="str">
        <f>IF(Badges!H528="A","A"," ")</f>
        <v xml:space="preserve"> </v>
      </c>
      <c r="M134" s="480" t="str">
        <f>'Fun Patches'!C18</f>
        <v>&lt;List Patch Here&gt;</v>
      </c>
      <c r="N134" s="481"/>
      <c r="O134" s="297" t="str">
        <f>IF('Fun Patches'!H18="A","A"," ")</f>
        <v xml:space="preserve"> </v>
      </c>
      <c r="Q134" s="480" t="str">
        <f>'Fun Patches'!C50</f>
        <v>&lt;List Patch Here&gt;</v>
      </c>
      <c r="R134" s="481"/>
      <c r="S134" s="297" t="str">
        <f>IF('Fun Patches'!H50="A","A"," ")</f>
        <v xml:space="preserve"> </v>
      </c>
    </row>
    <row r="135" spans="1:19">
      <c r="A135" s="289"/>
      <c r="B135" s="292" t="str">
        <f>Badges!C381</f>
        <v>Learn two rules for a sport or</v>
      </c>
      <c r="C135" s="290" t="str">
        <f>IF(Badges!H381="A","A","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Patches'!H19="A","A"," ")</f>
        <v xml:space="preserve"> </v>
      </c>
      <c r="Q135" s="480" t="str">
        <f>'Fun Patches'!C51</f>
        <v>&lt;List Patch Here&gt;</v>
      </c>
      <c r="R135" s="481"/>
      <c r="S135" s="297" t="str">
        <f>IF('Fun Patches'!H51="A","A"," ")</f>
        <v xml:space="preserve"> </v>
      </c>
    </row>
    <row r="136" spans="1:19">
      <c r="A136" s="289">
        <v>2</v>
      </c>
      <c r="B136" s="292" t="str">
        <f>Badges!C382</f>
        <v>Include everyone</v>
      </c>
      <c r="C136" s="304"/>
      <c r="E136" s="289"/>
      <c r="F136" s="292" t="str">
        <f>Badges!C456</f>
        <v>Make a first aid kit for your home</v>
      </c>
      <c r="G136" s="290" t="str">
        <f>IF(Badges!H456="A","A"," ")</f>
        <v xml:space="preserve"> </v>
      </c>
      <c r="I136" s="289"/>
      <c r="J136" s="292" t="str">
        <f>Badges!C530</f>
        <v>You have $15 total</v>
      </c>
      <c r="K136" s="290" t="str">
        <f>IF(Badges!H530="A","A"," ")</f>
        <v xml:space="preserve"> </v>
      </c>
      <c r="M136" s="480" t="str">
        <f>'Fun Patches'!C20</f>
        <v>&lt;List Patch Here&gt;</v>
      </c>
      <c r="N136" s="481"/>
      <c r="O136" s="297" t="str">
        <f>IF('Fun Patches'!H20="A","A"," ")</f>
        <v xml:space="preserve"> </v>
      </c>
      <c r="Q136" s="480" t="str">
        <f>'Fun Patches'!C52</f>
        <v>&lt;List Patch Here&gt;</v>
      </c>
      <c r="R136" s="481"/>
      <c r="S136" s="297" t="str">
        <f>IF('Fun Patches'!H52="A","A"," ")</f>
        <v xml:space="preserve"> </v>
      </c>
    </row>
    <row r="137" spans="1:19">
      <c r="A137" s="289"/>
      <c r="B137" s="292" t="str">
        <f>Badges!C383</f>
        <v>Ask a woman about Title IX</v>
      </c>
      <c r="C137" s="290" t="str">
        <f>IF(Badges!H383="A","A"," ")</f>
        <v xml:space="preserve"> </v>
      </c>
      <c r="E137" s="289"/>
      <c r="F137" s="292" t="str">
        <f>Badges!C457</f>
        <v>Make a kit for your Girl Scout</v>
      </c>
      <c r="G137" s="290" t="str">
        <f>IF(Badges!H457="A","A"," ")</f>
        <v xml:space="preserve"> </v>
      </c>
      <c r="I137" s="289"/>
      <c r="J137" s="292" t="str">
        <f>Badges!C531</f>
        <v>You have $30 total</v>
      </c>
      <c r="K137" s="290" t="str">
        <f>IF(Badges!H531="A","A"," ")</f>
        <v xml:space="preserve"> </v>
      </c>
      <c r="M137" s="480" t="str">
        <f>'Fun Patches'!C21</f>
        <v>&lt;List Patch Here&gt;</v>
      </c>
      <c r="N137" s="481"/>
      <c r="O137" s="297" t="str">
        <f>IF('Fun Patches'!H21="A","A"," ")</f>
        <v xml:space="preserve"> </v>
      </c>
      <c r="Q137" s="480" t="str">
        <f>'Fun Patches'!C53</f>
        <v>&lt;List Patch Here&gt;</v>
      </c>
      <c r="R137" s="481"/>
      <c r="S137" s="297" t="str">
        <f>IF('Fun Patches'!H53="A","A"," ")</f>
        <v xml:space="preserve"> </v>
      </c>
    </row>
    <row r="138" spans="1:19">
      <c r="A138" s="289"/>
      <c r="B138" s="292" t="str">
        <f>Badges!C384</f>
        <v>Find a sport that women play</v>
      </c>
      <c r="C138" s="290" t="str">
        <f>IF(Badges!H384="A","A"," ")</f>
        <v xml:space="preserve"> </v>
      </c>
      <c r="E138" s="289"/>
      <c r="F138" s="292" t="str">
        <f>Badges!C458</f>
        <v>Make a first aid kit and donate it</v>
      </c>
      <c r="G138" s="290" t="str">
        <f>IF(Badges!H458="A","A"," ")</f>
        <v xml:space="preserve"> </v>
      </c>
      <c r="I138" s="289"/>
      <c r="J138" s="292" t="str">
        <f>Badges!C532</f>
        <v>Pool your money</v>
      </c>
      <c r="K138" s="290" t="str">
        <f>IF(Badges!H532="A","A"," ")</f>
        <v xml:space="preserve"> </v>
      </c>
      <c r="M138" s="480" t="str">
        <f>'Fun Patches'!C22</f>
        <v>&lt;List Patch Here&gt;</v>
      </c>
      <c r="N138" s="481"/>
      <c r="O138" s="297" t="str">
        <f>IF('Fun Patches'!H22="A","A"," ")</f>
        <v xml:space="preserve"> </v>
      </c>
      <c r="Q138" s="480" t="str">
        <f>'Fun Patches'!C54</f>
        <v>&lt;List Patch Here&gt;</v>
      </c>
      <c r="R138" s="481"/>
      <c r="S138" s="297" t="str">
        <f>IF('Fun Patches'!H54="A","A"," ")</f>
        <v xml:space="preserve"> </v>
      </c>
    </row>
    <row r="139" spans="1:19">
      <c r="A139" s="289"/>
      <c r="B139" s="292" t="str">
        <f>Badges!C385</f>
        <v>Learn about disabilities and</v>
      </c>
      <c r="C139" s="290" t="str">
        <f>IF(Badges!H385="A","A"," ")</f>
        <v xml:space="preserve"> </v>
      </c>
      <c r="M139" s="480" t="str">
        <f>'Fun Patches'!C23</f>
        <v>&lt;List Patch Here&gt;</v>
      </c>
      <c r="N139" s="481"/>
      <c r="O139" s="297" t="str">
        <f>IF('Fun Patches'!H23="A","A"," ")</f>
        <v xml:space="preserve"> </v>
      </c>
    </row>
    <row r="140" spans="1:19" ht="23.25">
      <c r="A140" s="471" t="str">
        <f ca="1">MID(CELL("filename",A78),FIND(IF(ISERROR(FIND("]",CELL("filename",A78))),"$","]"),CELL("filename",A78))+1,256)</f>
        <v>Brownie 5</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Own'!H31="A","A"," ")</f>
        <v xml:space="preserve"> </v>
      </c>
      <c r="I142" s="289">
        <v>1</v>
      </c>
      <c r="J142" s="354" t="str">
        <f>'Council Own'!C55</f>
        <v>&lt;List Requirement Here&gt;</v>
      </c>
      <c r="K142" s="297" t="str">
        <f>IF('Council Own'!H55="A","A"," ")</f>
        <v xml:space="preserve"> </v>
      </c>
      <c r="M142" s="289">
        <v>1</v>
      </c>
      <c r="N142" s="354" t="str">
        <f>'Council Own'!C79</f>
        <v>&lt;List Requirement Here&gt;</v>
      </c>
      <c r="O142" s="297" t="str">
        <f>IF('Council Own'!H79="A","A"," ")</f>
        <v xml:space="preserve"> </v>
      </c>
      <c r="Q142" s="289">
        <v>1</v>
      </c>
      <c r="R142" s="354" t="str">
        <f>'Council Own'!C103</f>
        <v>&lt;List Requirement Here&gt;</v>
      </c>
      <c r="S142" s="297" t="str">
        <f>IF('Council Own'!H103="A","A"," ")</f>
        <v xml:space="preserve"> </v>
      </c>
    </row>
    <row r="143" spans="1:19">
      <c r="A143" s="499" t="str">
        <f>'Council Own'!B6</f>
        <v>&lt;&lt;List Badge Here&gt;&gt;</v>
      </c>
      <c r="B143" s="500"/>
      <c r="C143" s="291" t="str">
        <f>IF('Council Own'!H28="C","C",IF('Council Own'!H28="P","P",""))</f>
        <v/>
      </c>
      <c r="E143" s="289"/>
      <c r="F143" s="354" t="str">
        <f>'Council Own'!C32</f>
        <v>&lt;List Requirement Here&gt;</v>
      </c>
      <c r="G143" s="297" t="str">
        <f>IF('Council Own'!H32="A","A"," ")</f>
        <v xml:space="preserve"> </v>
      </c>
      <c r="I143" s="289"/>
      <c r="J143" s="354" t="str">
        <f>'Council Own'!C56</f>
        <v>&lt;List Requirement Here&gt;</v>
      </c>
      <c r="K143" s="297" t="str">
        <f>IF('Council Own'!H56="A","A"," ")</f>
        <v xml:space="preserve"> </v>
      </c>
      <c r="M143" s="289"/>
      <c r="N143" s="354" t="str">
        <f>'Council Own'!C80</f>
        <v>&lt;List Requirement Here&gt;</v>
      </c>
      <c r="O143" s="297" t="str">
        <f>IF('Council Own'!H80="A","A"," ")</f>
        <v xml:space="preserve"> </v>
      </c>
      <c r="Q143" s="289"/>
      <c r="R143" s="354" t="str">
        <f>'Council Own'!C104</f>
        <v>&lt;List Requirement Here&gt;</v>
      </c>
      <c r="S143" s="297" t="str">
        <f>IF('Council Own'!H104="A","A"," ")</f>
        <v xml:space="preserve"> </v>
      </c>
    </row>
    <row r="144" spans="1:19">
      <c r="A144" s="499" t="str">
        <f>'Council Own'!B30</f>
        <v>&lt;&lt;List Badge Here&gt;&gt;</v>
      </c>
      <c r="B144" s="500"/>
      <c r="C144" s="291" t="str">
        <f>IF('Council Own'!H52="C","C",IF('Council Own'!H52="P","P",""))</f>
        <v/>
      </c>
      <c r="E144" s="289"/>
      <c r="F144" s="354" t="str">
        <f>'Council Own'!C33</f>
        <v>&lt;List Requirement Here&gt;</v>
      </c>
      <c r="G144" s="297" t="str">
        <f>IF('Council Own'!H33="A","A"," ")</f>
        <v xml:space="preserve"> </v>
      </c>
      <c r="I144" s="289"/>
      <c r="J144" s="354" t="str">
        <f>'Council Own'!C57</f>
        <v>&lt;List Requirement Here&gt;</v>
      </c>
      <c r="K144" s="297" t="str">
        <f>IF('Council Own'!H57="A","A"," ")</f>
        <v xml:space="preserve"> </v>
      </c>
      <c r="M144" s="289"/>
      <c r="N144" s="354" t="str">
        <f>'Council Own'!C81</f>
        <v>&lt;List Requirement Here&gt;</v>
      </c>
      <c r="O144" s="297" t="str">
        <f>IF('Council Own'!H81="A","A"," ")</f>
        <v xml:space="preserve"> </v>
      </c>
      <c r="Q144" s="289"/>
      <c r="R144" s="354" t="str">
        <f>'Council Own'!C105</f>
        <v>&lt;List Requirement Here&gt;</v>
      </c>
      <c r="S144" s="297" t="str">
        <f>IF('Council Own'!H105="A","A"," ")</f>
        <v xml:space="preserve"> </v>
      </c>
    </row>
    <row r="145" spans="1:19" ht="12.75" customHeight="1">
      <c r="A145" s="499" t="str">
        <f>'Council Own'!B54</f>
        <v>&lt;&lt;List Badge Here&gt;&gt;</v>
      </c>
      <c r="B145" s="500"/>
      <c r="C145" s="291" t="str">
        <f>IF('Council Own'!H76="C","C",IF('Council Own'!H76="P","P",""))</f>
        <v/>
      </c>
      <c r="E145" s="289"/>
      <c r="F145" s="354" t="str">
        <f>'Council Own'!C34</f>
        <v>&lt;List Requirement Here&gt;</v>
      </c>
      <c r="G145" s="297" t="str">
        <f>IF('Council Own'!H34="A","A"," ")</f>
        <v xml:space="preserve"> </v>
      </c>
      <c r="I145" s="289"/>
      <c r="J145" s="354" t="str">
        <f>'Council Own'!C58</f>
        <v>&lt;List Requirement Here&gt;</v>
      </c>
      <c r="K145" s="297" t="str">
        <f>IF('Council Own'!H58="A","A"," ")</f>
        <v xml:space="preserve"> </v>
      </c>
      <c r="M145" s="289"/>
      <c r="N145" s="354" t="str">
        <f>'Council Own'!C82</f>
        <v>&lt;List Requirement Here&gt;</v>
      </c>
      <c r="O145" s="297" t="str">
        <f>IF('Council Own'!H82="A","A"," ")</f>
        <v xml:space="preserve"> </v>
      </c>
      <c r="Q145" s="289"/>
      <c r="R145" s="354" t="str">
        <f>'Council Own'!C106</f>
        <v>&lt;List Requirement Here&gt;</v>
      </c>
      <c r="S145" s="297" t="str">
        <f>IF('Council Own'!H106="A","A"," ")</f>
        <v xml:space="preserve"> </v>
      </c>
    </row>
    <row r="146" spans="1:19" ht="12.75" customHeight="1">
      <c r="A146" s="499" t="str">
        <f>'Council Own'!B78</f>
        <v>&lt;&lt;List Badge Here&gt;&gt;</v>
      </c>
      <c r="B146" s="500"/>
      <c r="C146" s="291" t="str">
        <f>IF('Council Own'!H100="C","C",IF('Council Own'!H100="P","P",""))</f>
        <v/>
      </c>
      <c r="E146" s="289">
        <v>2</v>
      </c>
      <c r="F146" s="354" t="str">
        <f>'Council Own'!C35</f>
        <v>&lt;List Requirement Here&gt;</v>
      </c>
      <c r="G146" s="297" t="str">
        <f>IF('Council Own'!H35="A","A"," ")</f>
        <v xml:space="preserve"> </v>
      </c>
      <c r="I146" s="289">
        <v>2</v>
      </c>
      <c r="J146" s="354" t="str">
        <f>'Council Own'!C59</f>
        <v>&lt;List Requirement Here&gt;</v>
      </c>
      <c r="K146" s="297" t="str">
        <f>IF('Council Own'!H59="A","A"," ")</f>
        <v xml:space="preserve"> </v>
      </c>
      <c r="M146" s="289">
        <v>2</v>
      </c>
      <c r="N146" s="354" t="str">
        <f>'Council Own'!C83</f>
        <v>&lt;List Requirement Here&gt;</v>
      </c>
      <c r="O146" s="297" t="str">
        <f>IF('Council Own'!H83="A","A"," ")</f>
        <v xml:space="preserve"> </v>
      </c>
      <c r="Q146" s="289">
        <v>2</v>
      </c>
      <c r="R146" s="354" t="str">
        <f>'Council Own'!C107</f>
        <v>&lt;List Requirement Here&gt;</v>
      </c>
      <c r="S146" s="297" t="str">
        <f>IF('Council Own'!H107="A","A"," ")</f>
        <v xml:space="preserve"> </v>
      </c>
    </row>
    <row r="147" spans="1:19">
      <c r="A147" s="499" t="str">
        <f>'Council Own'!B102</f>
        <v>&lt;&lt;List Badge Here&gt;&gt;</v>
      </c>
      <c r="B147" s="500"/>
      <c r="C147" s="291" t="str">
        <f>IF('Council Own'!H124="C","C",IF('Council Own'!H124="P","P",""))</f>
        <v/>
      </c>
      <c r="E147" s="289"/>
      <c r="F147" s="354" t="str">
        <f>'Council Own'!C36</f>
        <v>&lt;List Requirement Here&gt;</v>
      </c>
      <c r="G147" s="297" t="str">
        <f>IF('Council Own'!H36="A","A"," ")</f>
        <v xml:space="preserve"> </v>
      </c>
      <c r="I147" s="289"/>
      <c r="J147" s="354" t="str">
        <f>'Council Own'!C60</f>
        <v>&lt;List Requirement Here&gt;</v>
      </c>
      <c r="K147" s="297" t="str">
        <f>IF('Council Own'!H60="A","A"," ")</f>
        <v xml:space="preserve"> </v>
      </c>
      <c r="M147" s="289"/>
      <c r="N147" s="354" t="str">
        <f>'Council Own'!C84</f>
        <v>&lt;List Requirement Here&gt;</v>
      </c>
      <c r="O147" s="297" t="str">
        <f>IF('Council Own'!H84="A","A"," ")</f>
        <v xml:space="preserve"> </v>
      </c>
      <c r="Q147" s="289"/>
      <c r="R147" s="354" t="str">
        <f>'Council Own'!C108</f>
        <v>&lt;List Requirement Here&gt;</v>
      </c>
      <c r="S147" s="297" t="str">
        <f>IF('Council Own'!H108="A","A"," ")</f>
        <v xml:space="preserve"> </v>
      </c>
    </row>
    <row r="148" spans="1:19">
      <c r="E148" s="289"/>
      <c r="F148" s="354" t="str">
        <f>'Council Own'!C37</f>
        <v>&lt;List Requirement Here&gt;</v>
      </c>
      <c r="G148" s="297" t="str">
        <f>IF('Council Own'!H37="A","A"," ")</f>
        <v xml:space="preserve"> </v>
      </c>
      <c r="I148" s="289"/>
      <c r="J148" s="354" t="str">
        <f>'Council Own'!C61</f>
        <v>&lt;List Requirement Here&gt;</v>
      </c>
      <c r="K148" s="297" t="str">
        <f>IF('Council Own'!H61="A","A"," ")</f>
        <v xml:space="preserve"> </v>
      </c>
      <c r="M148" s="289"/>
      <c r="N148" s="354" t="str">
        <f>'Council Own'!C85</f>
        <v>&lt;List Requirement Here&gt;</v>
      </c>
      <c r="O148" s="297" t="str">
        <f>IF('Council Own'!H85="A","A"," ")</f>
        <v xml:space="preserve"> </v>
      </c>
      <c r="Q148" s="289"/>
      <c r="R148" s="354" t="str">
        <f>'Council Own'!C109</f>
        <v>&lt;List Requirement Here&gt;</v>
      </c>
      <c r="S148" s="297" t="str">
        <f>IF('Council Own'!H109="A","A"," ")</f>
        <v xml:space="preserve"> </v>
      </c>
    </row>
    <row r="149" spans="1:19">
      <c r="A149" s="484" t="s">
        <v>84</v>
      </c>
      <c r="B149" s="484"/>
      <c r="C149" s="484"/>
      <c r="E149" s="289"/>
      <c r="F149" s="354" t="str">
        <f>'Council Own'!C38</f>
        <v>&lt;List Requirement Here&gt;</v>
      </c>
      <c r="G149" s="297" t="str">
        <f>IF('Council Own'!H38="A","A"," ")</f>
        <v xml:space="preserve"> </v>
      </c>
      <c r="I149" s="289"/>
      <c r="J149" s="354" t="str">
        <f>'Council Own'!C62</f>
        <v>&lt;List Requirement Here&gt;</v>
      </c>
      <c r="K149" s="297" t="str">
        <f>IF('Council Own'!H62="A","A"," ")</f>
        <v xml:space="preserve"> </v>
      </c>
      <c r="M149" s="289"/>
      <c r="N149" s="354" t="str">
        <f>'Council Own'!C86</f>
        <v>&lt;List Requirement Here&gt;</v>
      </c>
      <c r="O149" s="297" t="str">
        <f>IF('Council Own'!H86="A","A"," ")</f>
        <v xml:space="preserve"> </v>
      </c>
      <c r="Q149" s="289"/>
      <c r="R149" s="354" t="str">
        <f>'Council Own'!C110</f>
        <v>&lt;List Requirement Here&gt;</v>
      </c>
      <c r="S149" s="297" t="str">
        <f>IF('Council Own'!H110="A","A"," ")</f>
        <v xml:space="preserve"> </v>
      </c>
    </row>
    <row r="150" spans="1:19">
      <c r="A150" s="284" t="str">
        <f>'Council Own'!B6</f>
        <v>&lt;&lt;List Badge Here&gt;&gt;</v>
      </c>
      <c r="B150" s="284"/>
      <c r="C150" s="284"/>
      <c r="E150" s="289">
        <v>3</v>
      </c>
      <c r="F150" s="354" t="str">
        <f>'Council Own'!C39</f>
        <v>&lt;List Requirement Here&gt;</v>
      </c>
      <c r="G150" s="297" t="str">
        <f>IF('Council Own'!H39="A","A"," ")</f>
        <v xml:space="preserve"> </v>
      </c>
      <c r="I150" s="289">
        <v>3</v>
      </c>
      <c r="J150" s="354" t="str">
        <f>'Council Own'!C63</f>
        <v>&lt;List Requirement Here&gt;</v>
      </c>
      <c r="K150" s="297" t="str">
        <f>IF('Council Own'!H63="A","A"," ")</f>
        <v xml:space="preserve"> </v>
      </c>
      <c r="M150" s="289">
        <v>3</v>
      </c>
      <c r="N150" s="354" t="str">
        <f>'Council Own'!C87</f>
        <v>&lt;List Requirement Here&gt;</v>
      </c>
      <c r="O150" s="297" t="str">
        <f>IF('Council Own'!H87="A","A"," ")</f>
        <v xml:space="preserve"> </v>
      </c>
      <c r="Q150" s="289">
        <v>3</v>
      </c>
      <c r="R150" s="354" t="str">
        <f>'Council Own'!C111</f>
        <v>&lt;List Requirement Here&gt;</v>
      </c>
      <c r="S150" s="297" t="str">
        <f>IF('Council Own'!H111="A","A"," ")</f>
        <v xml:space="preserve"> </v>
      </c>
    </row>
    <row r="151" spans="1:19">
      <c r="A151" s="289">
        <v>1</v>
      </c>
      <c r="B151" s="354" t="str">
        <f>'Council Own'!C7</f>
        <v>&lt;List Requirement Here&gt;</v>
      </c>
      <c r="C151" s="297" t="str">
        <f>IF('Council Own'!H7="A","A"," ")</f>
        <v xml:space="preserve"> </v>
      </c>
      <c r="E151" s="289"/>
      <c r="F151" s="354" t="str">
        <f>'Council Own'!C40</f>
        <v>&lt;List Requirement Here&gt;</v>
      </c>
      <c r="G151" s="297" t="str">
        <f>IF('Council Own'!H40="A","A"," ")</f>
        <v xml:space="preserve"> </v>
      </c>
      <c r="I151" s="289"/>
      <c r="J151" s="354" t="str">
        <f>'Council Own'!C64</f>
        <v>&lt;List Requirement Here&gt;</v>
      </c>
      <c r="K151" s="297" t="str">
        <f>IF('Council Own'!H64="A","A"," ")</f>
        <v xml:space="preserve"> </v>
      </c>
      <c r="M151" s="289"/>
      <c r="N151" s="354" t="str">
        <f>'Council Own'!C88</f>
        <v>&lt;List Requirement Here&gt;</v>
      </c>
      <c r="O151" s="297" t="str">
        <f>IF('Council Own'!H88="A","A"," ")</f>
        <v xml:space="preserve"> </v>
      </c>
      <c r="Q151" s="289"/>
      <c r="R151" s="354" t="str">
        <f>'Council Own'!C112</f>
        <v>&lt;List Requirement Here&gt;</v>
      </c>
      <c r="S151" s="297" t="str">
        <f>IF('Council Own'!H112="A","A"," ")</f>
        <v xml:space="preserve"> </v>
      </c>
    </row>
    <row r="152" spans="1:19">
      <c r="A152" s="289"/>
      <c r="B152" s="354" t="str">
        <f>'Council Own'!C8</f>
        <v>&lt;List Requirement Here&gt;</v>
      </c>
      <c r="C152" s="297" t="str">
        <f>IF('Council Own'!H8="A","A"," ")</f>
        <v xml:space="preserve"> </v>
      </c>
      <c r="E152" s="289"/>
      <c r="F152" s="354" t="str">
        <f>'Council Own'!C41</f>
        <v>&lt;List Requirement Here&gt;</v>
      </c>
      <c r="G152" s="297" t="str">
        <f>IF('Council Own'!H41="A","A"," ")</f>
        <v xml:space="preserve"> </v>
      </c>
      <c r="I152" s="289"/>
      <c r="J152" s="354" t="str">
        <f>'Council Own'!C65</f>
        <v>&lt;List Requirement Here&gt;</v>
      </c>
      <c r="K152" s="297" t="str">
        <f>IF('Council Own'!H65="A","A"," ")</f>
        <v xml:space="preserve"> </v>
      </c>
      <c r="M152" s="289"/>
      <c r="N152" s="354" t="str">
        <f>'Council Own'!C89</f>
        <v>&lt;List Requirement Here&gt;</v>
      </c>
      <c r="O152" s="297" t="str">
        <f>IF('Council Own'!H89="A","A"," ")</f>
        <v xml:space="preserve"> </v>
      </c>
      <c r="Q152" s="289"/>
      <c r="R152" s="354" t="str">
        <f>'Council Own'!C113</f>
        <v>&lt;List Requirement Here&gt;</v>
      </c>
      <c r="S152" s="297" t="str">
        <f>IF('Council Own'!H113="A","A"," ")</f>
        <v xml:space="preserve"> </v>
      </c>
    </row>
    <row r="153" spans="1:19">
      <c r="A153" s="289"/>
      <c r="B153" s="354" t="str">
        <f>'Council Own'!C9</f>
        <v>&lt;List Requirement Here&gt;</v>
      </c>
      <c r="C153" s="297" t="str">
        <f>IF('Council Own'!H9="A","A"," ")</f>
        <v xml:space="preserve"> </v>
      </c>
      <c r="E153" s="289"/>
      <c r="F153" s="354" t="str">
        <f>'Council Own'!C42</f>
        <v>&lt;List Requirement Here&gt;</v>
      </c>
      <c r="G153" s="297" t="str">
        <f>IF('Council Own'!H42="A","A"," ")</f>
        <v xml:space="preserve"> </v>
      </c>
      <c r="I153" s="289"/>
      <c r="J153" s="354" t="str">
        <f>'Council Own'!C66</f>
        <v>&lt;List Requirement Here&gt;</v>
      </c>
      <c r="K153" s="297" t="str">
        <f>IF('Council Own'!H66="A","A"," ")</f>
        <v xml:space="preserve"> </v>
      </c>
      <c r="M153" s="289"/>
      <c r="N153" s="354" t="str">
        <f>'Council Own'!C90</f>
        <v>&lt;List Requirement Here&gt;</v>
      </c>
      <c r="O153" s="297" t="str">
        <f>IF('Council Own'!H90="A","A"," ")</f>
        <v xml:space="preserve"> </v>
      </c>
      <c r="Q153" s="289"/>
      <c r="R153" s="354" t="str">
        <f>'Council Own'!C114</f>
        <v>&lt;List Requirement Here&gt;</v>
      </c>
      <c r="S153" s="297" t="str">
        <f>IF('Council Own'!H114="A","A"," ")</f>
        <v xml:space="preserve"> </v>
      </c>
    </row>
    <row r="154" spans="1:19">
      <c r="A154" s="289"/>
      <c r="B154" s="354" t="str">
        <f>'Council Own'!C10</f>
        <v>&lt;List Requirement Here&gt;</v>
      </c>
      <c r="C154" s="297" t="str">
        <f>IF('Council Own'!H10="A","A"," ")</f>
        <v xml:space="preserve"> </v>
      </c>
      <c r="E154" s="289">
        <v>4</v>
      </c>
      <c r="F154" s="354" t="str">
        <f>'Council Own'!C43</f>
        <v>&lt;List Requirement Here&gt;</v>
      </c>
      <c r="G154" s="297" t="str">
        <f>IF('Council Own'!H43="A","A"," ")</f>
        <v xml:space="preserve"> </v>
      </c>
      <c r="I154" s="289">
        <v>4</v>
      </c>
      <c r="J154" s="354" t="str">
        <f>'Council Own'!C67</f>
        <v>&lt;List Requirement Here&gt;</v>
      </c>
      <c r="K154" s="297" t="str">
        <f>IF('Council Own'!H67="A","A"," ")</f>
        <v xml:space="preserve"> </v>
      </c>
      <c r="M154" s="289">
        <v>4</v>
      </c>
      <c r="N154" s="354" t="str">
        <f>'Council Own'!C91</f>
        <v>&lt;List Requirement Here&gt;</v>
      </c>
      <c r="O154" s="297" t="str">
        <f>IF('Council Own'!H91="A","A"," ")</f>
        <v xml:space="preserve"> </v>
      </c>
      <c r="Q154" s="289">
        <v>4</v>
      </c>
      <c r="R154" s="354" t="str">
        <f>'Council Own'!C115</f>
        <v>&lt;List Requirement Here&gt;</v>
      </c>
      <c r="S154" s="297" t="str">
        <f>IF('Council Own'!H115="A","A"," ")</f>
        <v xml:space="preserve"> </v>
      </c>
    </row>
    <row r="155" spans="1:19">
      <c r="A155" s="289">
        <v>2</v>
      </c>
      <c r="B155" s="354" t="str">
        <f>'Council Own'!C11</f>
        <v>&lt;List Requirement Here&gt;</v>
      </c>
      <c r="C155" s="297" t="str">
        <f>IF('Council Own'!H11="A","A"," ")</f>
        <v xml:space="preserve"> </v>
      </c>
      <c r="E155" s="289"/>
      <c r="F155" s="354" t="str">
        <f>'Council Own'!C44</f>
        <v>&lt;List Requirement Here&gt;</v>
      </c>
      <c r="G155" s="297" t="str">
        <f>IF('Council Own'!H44="A","A"," ")</f>
        <v xml:space="preserve"> </v>
      </c>
      <c r="I155" s="289"/>
      <c r="J155" s="354" t="str">
        <f>'Council Own'!C68</f>
        <v>&lt;List Requirement Here&gt;</v>
      </c>
      <c r="K155" s="297" t="str">
        <f>IF('Council Own'!H68="A","A"," ")</f>
        <v xml:space="preserve"> </v>
      </c>
      <c r="M155" s="289"/>
      <c r="N155" s="354" t="str">
        <f>'Council Own'!C92</f>
        <v>&lt;List Requirement Here&gt;</v>
      </c>
      <c r="O155" s="297" t="str">
        <f>IF('Council Own'!H92="A","A"," ")</f>
        <v xml:space="preserve"> </v>
      </c>
      <c r="Q155" s="289"/>
      <c r="R155" s="354" t="str">
        <f>'Council Own'!C116</f>
        <v>&lt;List Requirement Here&gt;</v>
      </c>
      <c r="S155" s="297" t="str">
        <f>IF('Council Own'!H116="A","A"," ")</f>
        <v xml:space="preserve"> </v>
      </c>
    </row>
    <row r="156" spans="1:19">
      <c r="A156" s="289"/>
      <c r="B156" s="354" t="str">
        <f>'Council Own'!C12</f>
        <v>&lt;List Requirement Here&gt;</v>
      </c>
      <c r="C156" s="297" t="str">
        <f>IF('Council Own'!H12="A","A"," ")</f>
        <v xml:space="preserve"> </v>
      </c>
      <c r="E156" s="289"/>
      <c r="F156" s="354" t="str">
        <f>'Council Own'!C45</f>
        <v>&lt;List Requirement Here&gt;</v>
      </c>
      <c r="G156" s="297" t="str">
        <f>IF('Council Own'!H45="A","A"," ")</f>
        <v xml:space="preserve"> </v>
      </c>
      <c r="I156" s="289"/>
      <c r="J156" s="354" t="str">
        <f>'Council Own'!C69</f>
        <v>&lt;List Requirement Here&gt;</v>
      </c>
      <c r="K156" s="297" t="str">
        <f>IF('Council Own'!H69="A","A"," ")</f>
        <v xml:space="preserve"> </v>
      </c>
      <c r="M156" s="289"/>
      <c r="N156" s="354" t="str">
        <f>'Council Own'!C93</f>
        <v>&lt;List Requirement Here&gt;</v>
      </c>
      <c r="O156" s="297" t="str">
        <f>IF('Council Own'!H93="A","A"," ")</f>
        <v xml:space="preserve"> </v>
      </c>
      <c r="Q156" s="289"/>
      <c r="R156" s="354" t="str">
        <f>'Council Own'!C117</f>
        <v>&lt;List Requirement Here&gt;</v>
      </c>
      <c r="S156" s="297" t="str">
        <f>IF('Council Own'!H117="A","A"," ")</f>
        <v xml:space="preserve"> </v>
      </c>
    </row>
    <row r="157" spans="1:19">
      <c r="A157" s="289"/>
      <c r="B157" s="354" t="str">
        <f>'Council Own'!C13</f>
        <v>&lt;List Requirement Here&gt;</v>
      </c>
      <c r="C157" s="297" t="str">
        <f>IF('Council Own'!H13="A","A"," ")</f>
        <v xml:space="preserve"> </v>
      </c>
      <c r="E157" s="289"/>
      <c r="F157" s="354" t="str">
        <f>'Council Own'!C46</f>
        <v>&lt;List Requirement Here&gt;</v>
      </c>
      <c r="G157" s="297" t="str">
        <f>IF('Council Own'!H46="A","A"," ")</f>
        <v xml:space="preserve"> </v>
      </c>
      <c r="I157" s="289"/>
      <c r="J157" s="354" t="str">
        <f>'Council Own'!C70</f>
        <v>&lt;List Requirement Here&gt;</v>
      </c>
      <c r="K157" s="297" t="str">
        <f>IF('Council Own'!H70="A","A"," ")</f>
        <v xml:space="preserve"> </v>
      </c>
      <c r="M157" s="289"/>
      <c r="N157" s="354" t="str">
        <f>'Council Own'!C94</f>
        <v>&lt;List Requirement Here&gt;</v>
      </c>
      <c r="O157" s="297" t="str">
        <f>IF('Council Own'!H94="A","A"," ")</f>
        <v xml:space="preserve"> </v>
      </c>
      <c r="Q157" s="289"/>
      <c r="R157" s="354" t="str">
        <f>'Council Own'!C118</f>
        <v>&lt;List Requirement Here&gt;</v>
      </c>
      <c r="S157" s="297" t="str">
        <f>IF('Council Own'!H118="A","A"," ")</f>
        <v xml:space="preserve"> </v>
      </c>
    </row>
    <row r="158" spans="1:19">
      <c r="A158" s="289"/>
      <c r="B158" s="354" t="str">
        <f>'Council Own'!C14</f>
        <v>&lt;List Requirement Here&gt;</v>
      </c>
      <c r="C158" s="297" t="str">
        <f>IF('Council Own'!H14="A","A"," ")</f>
        <v xml:space="preserve"> </v>
      </c>
      <c r="E158" s="289">
        <v>5</v>
      </c>
      <c r="F158" s="354" t="str">
        <f>'Council Own'!C47</f>
        <v>&lt;List Requirement Here&gt;</v>
      </c>
      <c r="G158" s="297" t="str">
        <f>IF('Council Own'!H47="A","A"," ")</f>
        <v xml:space="preserve"> </v>
      </c>
      <c r="I158" s="289">
        <v>5</v>
      </c>
      <c r="J158" s="354" t="str">
        <f>'Council Own'!C71</f>
        <v>&lt;List Requirement Here&gt;</v>
      </c>
      <c r="K158" s="297" t="str">
        <f>IF('Council Own'!H71="A","A"," ")</f>
        <v xml:space="preserve"> </v>
      </c>
      <c r="M158" s="289">
        <v>5</v>
      </c>
      <c r="N158" s="354" t="str">
        <f>'Council Own'!C95</f>
        <v>&lt;List Requirement Here&gt;</v>
      </c>
      <c r="O158" s="297" t="str">
        <f>IF('Council Own'!H95="A","A"," ")</f>
        <v xml:space="preserve"> </v>
      </c>
      <c r="Q158" s="289">
        <v>5</v>
      </c>
      <c r="R158" s="354" t="str">
        <f>'Council Own'!C119</f>
        <v>&lt;List Requirement Here&gt;</v>
      </c>
      <c r="S158" s="297" t="str">
        <f>IF('Council Own'!H119="A","A"," ")</f>
        <v xml:space="preserve"> </v>
      </c>
    </row>
    <row r="159" spans="1:19">
      <c r="A159" s="289">
        <v>3</v>
      </c>
      <c r="B159" s="354" t="str">
        <f>'Council Own'!C15</f>
        <v>&lt;List Requirement Here&gt;</v>
      </c>
      <c r="C159" s="297" t="str">
        <f>IF('Council Own'!H15="A","A"," ")</f>
        <v xml:space="preserve"> </v>
      </c>
      <c r="E159" s="289"/>
      <c r="F159" s="354" t="str">
        <f>'Council Own'!C48</f>
        <v>&lt;List Requirement Here&gt;</v>
      </c>
      <c r="G159" s="297" t="str">
        <f>IF('Council Own'!H48="A","A"," ")</f>
        <v xml:space="preserve"> </v>
      </c>
      <c r="I159" s="289"/>
      <c r="J159" s="354" t="str">
        <f>'Council Own'!C72</f>
        <v>&lt;List Requirement Here&gt;</v>
      </c>
      <c r="K159" s="297" t="str">
        <f>IF('Council Own'!H72="A","A"," ")</f>
        <v xml:space="preserve"> </v>
      </c>
      <c r="M159" s="289"/>
      <c r="N159" s="354" t="str">
        <f>'Council Own'!C96</f>
        <v>&lt;List Requirement Here&gt;</v>
      </c>
      <c r="O159" s="297" t="str">
        <f>IF('Council Own'!H96="A","A"," ")</f>
        <v xml:space="preserve"> </v>
      </c>
      <c r="Q159" s="289"/>
      <c r="R159" s="354" t="str">
        <f>'Council Own'!C120</f>
        <v>&lt;List Requirement Here&gt;</v>
      </c>
      <c r="S159" s="297" t="str">
        <f>IF('Council Own'!H120="A","A"," ")</f>
        <v xml:space="preserve"> </v>
      </c>
    </row>
    <row r="160" spans="1:19">
      <c r="A160" s="289"/>
      <c r="B160" s="354" t="str">
        <f>'Council Own'!C16</f>
        <v>&lt;List Requirement Here&gt;</v>
      </c>
      <c r="C160" s="297" t="str">
        <f>IF('Council Own'!H16="A","A"," ")</f>
        <v xml:space="preserve"> </v>
      </c>
      <c r="E160" s="289"/>
      <c r="F160" s="354" t="str">
        <f>'Council Own'!C49</f>
        <v>&lt;List Requirement Here&gt;</v>
      </c>
      <c r="G160" s="297" t="str">
        <f>IF('Council Own'!H49="A","A"," ")</f>
        <v xml:space="preserve"> </v>
      </c>
      <c r="I160" s="289"/>
      <c r="J160" s="354" t="str">
        <f>'Council Own'!C73</f>
        <v>&lt;List Requirement Here&gt;</v>
      </c>
      <c r="K160" s="297" t="str">
        <f>IF('Council Own'!H73="A","A"," ")</f>
        <v xml:space="preserve"> </v>
      </c>
      <c r="M160" s="289"/>
      <c r="N160" s="354" t="str">
        <f>'Council Own'!C97</f>
        <v>&lt;List Requirement Here&gt;</v>
      </c>
      <c r="O160" s="297" t="str">
        <f>IF('Council Own'!H97="A","A"," ")</f>
        <v xml:space="preserve"> </v>
      </c>
      <c r="Q160" s="289"/>
      <c r="R160" s="354" t="str">
        <f>'Council Own'!C121</f>
        <v>&lt;List Requirement Here&gt;</v>
      </c>
      <c r="S160" s="297" t="str">
        <f>IF('Council Own'!H121="A","A"," ")</f>
        <v xml:space="preserve"> </v>
      </c>
    </row>
    <row r="161" spans="1:19">
      <c r="A161" s="289"/>
      <c r="B161" s="354" t="str">
        <f>'Council Own'!C17</f>
        <v>&lt;List Requirement Here&gt;</v>
      </c>
      <c r="C161" s="297" t="str">
        <f>IF('Council Own'!H17="A","A"," ")</f>
        <v xml:space="preserve"> </v>
      </c>
      <c r="E161" s="289"/>
      <c r="F161" s="354" t="str">
        <f>'Council Own'!C50</f>
        <v>&lt;List Requirement Here&gt;</v>
      </c>
      <c r="G161" s="297" t="str">
        <f>IF('Council Own'!H50="A","A"," ")</f>
        <v xml:space="preserve"> </v>
      </c>
      <c r="I161" s="289"/>
      <c r="J161" s="354" t="str">
        <f>'Council Own'!C74</f>
        <v>&lt;List Requirement Here&gt;</v>
      </c>
      <c r="K161" s="297" t="str">
        <f>IF('Council Own'!H68="A","A"," ")</f>
        <v xml:space="preserve"> </v>
      </c>
      <c r="M161" s="289"/>
      <c r="N161" s="354" t="str">
        <f>'Council Own'!C98</f>
        <v>&lt;List Requirement Here&gt;</v>
      </c>
      <c r="O161" s="297" t="str">
        <f>IF('Council Own'!H98="A","A"," ")</f>
        <v xml:space="preserve"> </v>
      </c>
      <c r="Q161" s="289"/>
      <c r="R161" s="354" t="str">
        <f>'Council Own'!C122</f>
        <v>&lt;List Requirement Here&gt;</v>
      </c>
      <c r="S161" s="297" t="str">
        <f>IF('Council Own'!H122="A","A"," ")</f>
        <v xml:space="preserve"> </v>
      </c>
    </row>
    <row r="162" spans="1:19">
      <c r="A162" s="289"/>
      <c r="B162" s="354" t="str">
        <f>'Council Own'!C18</f>
        <v>&lt;List Requirement Here&gt;</v>
      </c>
      <c r="C162" s="297" t="str">
        <f>IF('Council Own'!H18="A","A"," ")</f>
        <v xml:space="preserve"> </v>
      </c>
    </row>
    <row r="163" spans="1:19">
      <c r="A163" s="289">
        <v>4</v>
      </c>
      <c r="B163" s="354" t="str">
        <f>'Council Own'!C19</f>
        <v>&lt;List Requirement Here&gt;</v>
      </c>
      <c r="C163" s="297" t="str">
        <f>IF('Council Own'!H19="A","A"," ")</f>
        <v xml:space="preserve"> </v>
      </c>
    </row>
    <row r="164" spans="1:19">
      <c r="A164" s="289"/>
      <c r="B164" s="354" t="str">
        <f>'Council Own'!C20</f>
        <v>&lt;List Requirement Here&gt;</v>
      </c>
      <c r="C164" s="297" t="str">
        <f>IF('Council Own'!H20="A","A"," ")</f>
        <v xml:space="preserve"> </v>
      </c>
    </row>
    <row r="165" spans="1:19">
      <c r="A165" s="289"/>
      <c r="B165" s="354" t="str">
        <f>'Council Own'!C21</f>
        <v>&lt;List Requirement Here&gt;</v>
      </c>
      <c r="C165" s="297" t="str">
        <f>IF('Council Own'!H21="A","A"," ")</f>
        <v xml:space="preserve"> </v>
      </c>
    </row>
    <row r="166" spans="1:19">
      <c r="A166" s="289"/>
      <c r="B166" s="354" t="str">
        <f>'Council Own'!C22</f>
        <v>&lt;List Requirement Here&gt;</v>
      </c>
      <c r="C166" s="297" t="str">
        <f>IF('Council Own'!H22="A","A"," ")</f>
        <v xml:space="preserve"> </v>
      </c>
    </row>
    <row r="167" spans="1:19">
      <c r="A167" s="289">
        <v>5</v>
      </c>
      <c r="B167" s="354" t="str">
        <f>'Council Own'!C23</f>
        <v>&lt;List Requirement Here&gt;</v>
      </c>
      <c r="C167" s="297" t="str">
        <f>IF('Council Own'!H23="A","A"," ")</f>
        <v xml:space="preserve"> </v>
      </c>
    </row>
    <row r="168" spans="1:19">
      <c r="A168" s="289"/>
      <c r="B168" s="354" t="str">
        <f>'Council Own'!C24</f>
        <v>&lt;List Requirement Here&gt;</v>
      </c>
      <c r="C168" s="297" t="str">
        <f>IF('Council Own'!H24="A","A"," ")</f>
        <v xml:space="preserve"> </v>
      </c>
    </row>
    <row r="169" spans="1:19">
      <c r="A169" s="289"/>
      <c r="B169" s="354" t="str">
        <f>'Council Own'!C25</f>
        <v>&lt;List Requirement Here&gt;</v>
      </c>
      <c r="C169" s="297" t="str">
        <f>IF('Council Own'!H25="A","A"," ")</f>
        <v xml:space="preserve"> </v>
      </c>
    </row>
    <row r="170" spans="1:19" ht="12.75" customHeight="1">
      <c r="A170" s="289"/>
      <c r="B170" s="354" t="str">
        <f>'Council Own'!C26</f>
        <v>&lt;List Requirement Here&gt;</v>
      </c>
      <c r="C170" s="297" t="str">
        <f>IF('Council Own'!H26="A","A","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19.xml><?xml version="1.0" encoding="utf-8"?>
<worksheet xmlns="http://schemas.openxmlformats.org/spreadsheetml/2006/main" xmlns:r="http://schemas.openxmlformats.org/officeDocument/2006/relationships">
  <sheetPr codeName="Sheet19"/>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6</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IF(Badges!I58="A","A"," ")</f>
        <v xml:space="preserve"> </v>
      </c>
      <c r="I4" s="289"/>
      <c r="J4" s="292" t="str">
        <f>Badges!C132</f>
        <v>Make a pinch pot</v>
      </c>
      <c r="K4" s="290" t="str">
        <f>IF(Badges!I132="A","A"," ")</f>
        <v xml:space="preserve"> </v>
      </c>
      <c r="M4" s="289"/>
      <c r="N4" s="292" t="str">
        <f>Badges!C205</f>
        <v>GORP</v>
      </c>
      <c r="O4" s="290" t="str">
        <f>IF(Badges!I205="A","A"," ")</f>
        <v xml:space="preserve"> </v>
      </c>
      <c r="Q4" s="289"/>
      <c r="R4" s="292" t="str">
        <f>Badges!C279</f>
        <v>If you have a pet of your own, make</v>
      </c>
      <c r="S4" s="290" t="str">
        <f>IF(Badges!I279="A","A"," ")</f>
        <v xml:space="preserve"> </v>
      </c>
      <c r="T4" s="463"/>
      <c r="U4" s="463"/>
    </row>
    <row r="5" spans="1:21" ht="12.75" customHeight="1">
      <c r="A5" s="485" t="str">
        <f>Summary!A5</f>
        <v>Computer Expert</v>
      </c>
      <c r="B5" s="486"/>
      <c r="C5" s="342" t="str">
        <f>IF(Badges!I28="C","C",IF(Badges!I28="P","P",""))</f>
        <v/>
      </c>
      <c r="E5" s="289"/>
      <c r="F5" s="292" t="str">
        <f>Badges!C59</f>
        <v>Ask a dancer for help</v>
      </c>
      <c r="G5" s="290" t="str">
        <f>IF(Badges!I59="A","A"," ")</f>
        <v xml:space="preserve"> </v>
      </c>
      <c r="I5" s="289"/>
      <c r="J5" s="292" t="str">
        <f>Badges!C133</f>
        <v>Make a coil pot</v>
      </c>
      <c r="K5" s="290" t="str">
        <f>IF(Badges!I133="A","A"," ")</f>
        <v xml:space="preserve"> </v>
      </c>
      <c r="M5" s="289"/>
      <c r="N5" s="292" t="str">
        <f>Badges!C206</f>
        <v>Make a "walking salad"</v>
      </c>
      <c r="O5" s="290" t="str">
        <f>IF(Badges!I206="A","A"," ")</f>
        <v xml:space="preserve"> </v>
      </c>
      <c r="Q5" s="289"/>
      <c r="R5" s="292" t="str">
        <f>Badges!C280</f>
        <v>Volunteer to feed someone else's</v>
      </c>
      <c r="S5" s="290" t="str">
        <f>IF(Badges!I280="A","A"," ")</f>
        <v xml:space="preserve"> </v>
      </c>
      <c r="T5" s="463"/>
      <c r="U5" s="463"/>
    </row>
    <row r="6" spans="1:21" ht="12.75" customHeight="1">
      <c r="A6" s="475" t="str">
        <f>Summary!A6</f>
        <v>My Best Self</v>
      </c>
      <c r="B6" s="476"/>
      <c r="C6" s="291" t="str">
        <f>IF(Badges!I51="C","C",IF(Badges!I51="P","P",""))</f>
        <v/>
      </c>
      <c r="E6" s="289"/>
      <c r="F6" s="292" t="str">
        <f>Badges!C60</f>
        <v>Try "dancersise"</v>
      </c>
      <c r="G6" s="290" t="str">
        <f>IF(Badges!I60="A","A"," ")</f>
        <v xml:space="preserve"> </v>
      </c>
      <c r="I6" s="289"/>
      <c r="J6" s="292" t="str">
        <f>Badges!C134</f>
        <v>Make a slab pot</v>
      </c>
      <c r="K6" s="290" t="str">
        <f>IF(Badges!I134="A","A"," ")</f>
        <v xml:space="preserve"> </v>
      </c>
      <c r="M6" s="289"/>
      <c r="N6" s="292" t="str">
        <f>Badges!C207</f>
        <v>Bring a "nose-bag lunch"</v>
      </c>
      <c r="O6" s="290" t="str">
        <f>IF(Badges!I207="A","A"," ")</f>
        <v xml:space="preserve"> </v>
      </c>
      <c r="Q6" s="289"/>
      <c r="R6" s="292" t="str">
        <f>Badges!C281</f>
        <v>Make a pet budget for two pets</v>
      </c>
      <c r="S6" s="290" t="str">
        <f>IF(Badges!I281="A","A"," ")</f>
        <v xml:space="preserve"> </v>
      </c>
      <c r="T6" s="463"/>
      <c r="U6" s="463"/>
    </row>
    <row r="7" spans="1:21">
      <c r="A7" s="475" t="str">
        <f>Summary!A7</f>
        <v>Dancer</v>
      </c>
      <c r="B7" s="476"/>
      <c r="C7" s="291" t="str">
        <f>IF(Badges!I74="C","C",IF(Badges!I74="P","P",""))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IF(Badges!I97="C","C",IF(Badges!I97="P","P",""))</f>
        <v/>
      </c>
      <c r="E8" s="289"/>
      <c r="F8" s="292" t="str">
        <f>Badges!C62</f>
        <v>Head to the studio</v>
      </c>
      <c r="G8" s="290" t="str">
        <f>IF(Badges!I62="A","A"," ")</f>
        <v xml:space="preserve"> </v>
      </c>
      <c r="I8" s="289"/>
      <c r="J8" s="292" t="str">
        <f>Badges!C136</f>
        <v>Decorate a tile</v>
      </c>
      <c r="K8" s="290" t="str">
        <f>IF(Badges!I136="A","A"," ")</f>
        <v xml:space="preserve"> </v>
      </c>
      <c r="M8" s="289"/>
      <c r="N8" s="292" t="str">
        <f>Badges!C209</f>
        <v>Have a scavenger hunt</v>
      </c>
      <c r="O8" s="290" t="str">
        <f>IF(Badges!I209="A","A"," ")</f>
        <v xml:space="preserve"> </v>
      </c>
      <c r="Q8" s="289">
        <v>1</v>
      </c>
      <c r="R8" s="292" t="str">
        <f>Badges!C285</f>
        <v>Try a scavenger hunt</v>
      </c>
      <c r="S8" s="304"/>
    </row>
    <row r="9" spans="1:21">
      <c r="A9" s="477" t="str">
        <f>Summary!A9</f>
        <v>My Family Story</v>
      </c>
      <c r="B9" s="478"/>
      <c r="C9" s="341" t="str">
        <f>IF(Badges!I120="C","C",IF(Badges!I120="P","P",""))</f>
        <v/>
      </c>
      <c r="E9" s="289"/>
      <c r="F9" s="292" t="str">
        <f>Badges!C63</f>
        <v>Team up with an adult to find</v>
      </c>
      <c r="G9" s="290" t="str">
        <f>IF(Badges!I63="A","A"," ")</f>
        <v xml:space="preserve"> </v>
      </c>
      <c r="I9" s="289"/>
      <c r="J9" s="292" t="str">
        <f>Badges!C137</f>
        <v>Make a pinch or slab sculpture</v>
      </c>
      <c r="K9" s="290" t="str">
        <f>IF(Badges!I137="A","A"," ")</f>
        <v xml:space="preserve"> </v>
      </c>
      <c r="M9" s="289"/>
      <c r="N9" s="292" t="str">
        <f>Badges!C210</f>
        <v>Play "I Spy"</v>
      </c>
      <c r="O9" s="290" t="str">
        <f>IF(Badges!I210="A","A"," ")</f>
        <v xml:space="preserve"> </v>
      </c>
      <c r="Q9" s="289"/>
      <c r="R9" s="292" t="str">
        <f>Badges!C286</f>
        <v>Find it</v>
      </c>
      <c r="S9" s="290" t="str">
        <f>IF(Badges!I286="A","A"," ")</f>
        <v xml:space="preserve"> </v>
      </c>
    </row>
    <row r="10" spans="1:21">
      <c r="A10" s="484" t="str">
        <f>Summary!A10</f>
        <v>It's Your Planet -- Love It!</v>
      </c>
      <c r="B10" s="484"/>
      <c r="C10" s="484"/>
      <c r="E10" s="289"/>
      <c r="F10" s="292" t="str">
        <f>Badges!C64</f>
        <v>Pretend you're a Girl Scout</v>
      </c>
      <c r="G10" s="290" t="str">
        <f>IF(Badges!I64="A","A"," ")</f>
        <v xml:space="preserve"> </v>
      </c>
      <c r="I10" s="289"/>
      <c r="J10" s="292" t="str">
        <f>Badges!C138</f>
        <v>Make beads for jewelry</v>
      </c>
      <c r="K10" s="290" t="str">
        <f>IF(Badges!I138="A","A"," ")</f>
        <v xml:space="preserve"> </v>
      </c>
      <c r="M10" s="289"/>
      <c r="N10" s="292" t="str">
        <f>Badges!C211</f>
        <v>Do a detective hike</v>
      </c>
      <c r="O10" s="290" t="str">
        <f>IF(Badges!I211="A","A"," ")</f>
        <v xml:space="preserve"> </v>
      </c>
      <c r="Q10" s="289"/>
      <c r="R10" s="292" t="str">
        <f>Badges!C287</f>
        <v>See it</v>
      </c>
      <c r="S10" s="290" t="str">
        <f>IF(Badges!I287="A","A"," ")</f>
        <v xml:space="preserve"> </v>
      </c>
    </row>
    <row r="11" spans="1:21">
      <c r="A11" s="485" t="str">
        <f>Summary!A11</f>
        <v>Potter</v>
      </c>
      <c r="B11" s="486"/>
      <c r="C11" s="342" t="str">
        <f>IF(Badges!I144="C","C",IF(Badges!I144="P","P",""))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IF(Badges!I288="A","A"," ")</f>
        <v xml:space="preserve"> </v>
      </c>
    </row>
    <row r="12" spans="1:21">
      <c r="A12" s="475" t="str">
        <f>Summary!A12</f>
        <v>Household Elf</v>
      </c>
      <c r="B12" s="476"/>
      <c r="C12" s="291" t="str">
        <f>IF(Badges!I167="C","C",IF(Badges!I167="P","P",""))</f>
        <v/>
      </c>
      <c r="E12" s="289"/>
      <c r="F12" s="292" t="str">
        <f>Badges!C66</f>
        <v>Create a special-occasion dance</v>
      </c>
      <c r="G12" s="290" t="str">
        <f>IF(Badges!I66="A","A"," ")</f>
        <v xml:space="preserve"> </v>
      </c>
      <c r="I12" s="289"/>
      <c r="J12" s="292" t="str">
        <f>Badges!C140</f>
        <v>Dip your pottery</v>
      </c>
      <c r="K12" s="290" t="str">
        <f>IF(Badges!I140="A","A","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IF(Badges!I190="C","C",IF(Badges!I190="P","P",""))</f>
        <v/>
      </c>
      <c r="E13" s="289"/>
      <c r="F13" s="292" t="str">
        <f>Badges!C67</f>
        <v>Use dance to tell a story</v>
      </c>
      <c r="G13" s="290" t="str">
        <f>IF(Badges!I67="A","A"," ")</f>
        <v xml:space="preserve"> </v>
      </c>
      <c r="I13" s="289"/>
      <c r="J13" s="292" t="str">
        <f>Badges!C141</f>
        <v>Paint on glaze</v>
      </c>
      <c r="K13" s="290" t="str">
        <f>IF(Badges!I141="A","A"," ")</f>
        <v xml:space="preserve"> </v>
      </c>
      <c r="M13" s="289"/>
      <c r="N13" s="292" t="str">
        <f>Badges!C216</f>
        <v>Set your alarm</v>
      </c>
      <c r="O13" s="290" t="str">
        <f>IF(Badges!I216="A","A"," ")</f>
        <v xml:space="preserve"> </v>
      </c>
      <c r="Q13" s="289"/>
      <c r="R13" s="292" t="str">
        <f>Badges!C290</f>
        <v>Get a clue</v>
      </c>
      <c r="S13" s="290" t="str">
        <f>IF(Badges!I290="A","A"," ")</f>
        <v xml:space="preserve"> </v>
      </c>
    </row>
    <row r="14" spans="1:21">
      <c r="A14" s="475" t="str">
        <f>Summary!A14</f>
        <v>Hiker</v>
      </c>
      <c r="B14" s="476"/>
      <c r="C14" s="291" t="str">
        <f>IF(Badges!I213="C","C",IF(Badges!I213="P","P",""))</f>
        <v/>
      </c>
      <c r="E14" s="289"/>
      <c r="F14" s="292" t="str">
        <f>Badges!C68</f>
        <v>Make up a dance to your favorite</v>
      </c>
      <c r="G14" s="290" t="str">
        <f>IF(Badges!I68="A","A"," ")</f>
        <v xml:space="preserve"> </v>
      </c>
      <c r="I14" s="289"/>
      <c r="J14" s="292" t="str">
        <f>Badges!C142</f>
        <v>Sponge paint your pottery</v>
      </c>
      <c r="K14" s="290" t="str">
        <f>IF(Badges!I142="A","A"," ")</f>
        <v xml:space="preserve"> </v>
      </c>
      <c r="M14" s="289"/>
      <c r="N14" s="292" t="str">
        <f>Badges!C217</f>
        <v>Lay out your clothes</v>
      </c>
      <c r="O14" s="290" t="str">
        <f>IF(Badges!I217="A","A"," ")</f>
        <v xml:space="preserve"> </v>
      </c>
      <c r="Q14" s="289"/>
      <c r="R14" s="292" t="str">
        <f>Badges!C291</f>
        <v>Mystery box</v>
      </c>
      <c r="S14" s="290" t="str">
        <f>IF(Badges!I291="A","A"," ")</f>
        <v xml:space="preserve"> </v>
      </c>
    </row>
    <row r="15" spans="1:21">
      <c r="A15" s="477" t="str">
        <f>Summary!A15</f>
        <v>My Great Day</v>
      </c>
      <c r="B15" s="478"/>
      <c r="C15" s="341" t="str">
        <f>IF(Badges!I236="C","C",IF(Badges!I236="P","P",""))</f>
        <v/>
      </c>
      <c r="E15" s="289">
        <v>5</v>
      </c>
      <c r="F15" s="292" t="str">
        <f>Badges!C69</f>
        <v>Show your moves</v>
      </c>
      <c r="G15" s="304"/>
      <c r="I15" s="466" t="str">
        <f>Badges!B145</f>
        <v>Household Elf</v>
      </c>
      <c r="J15" s="467"/>
      <c r="K15" s="467"/>
      <c r="M15" s="289"/>
      <c r="N15" s="292" t="str">
        <f>Badges!C218</f>
        <v>Make your bed</v>
      </c>
      <c r="O15" s="290" t="str">
        <f>IF(Badges!I218="A","A"," ")</f>
        <v xml:space="preserve"> </v>
      </c>
      <c r="Q15" s="289"/>
      <c r="R15" s="292" t="str">
        <f>Badges!C292</f>
        <v>Who's who</v>
      </c>
      <c r="S15" s="290" t="str">
        <f>IF(Badges!I292="A","A"," ")</f>
        <v xml:space="preserve"> </v>
      </c>
    </row>
    <row r="16" spans="1:21">
      <c r="A16" s="484" t="str">
        <f>Summary!A16</f>
        <v>It's Your Story -- Tell It!</v>
      </c>
      <c r="B16" s="484"/>
      <c r="C16" s="484"/>
      <c r="E16" s="289"/>
      <c r="F16" s="292" t="str">
        <f>Badges!C70</f>
        <v>Throw a dance party</v>
      </c>
      <c r="G16" s="290" t="str">
        <f>IF(Badges!I70="A","A","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IF(Badges!I260="C","C",IF(Badges!I260="P","P",""))</f>
        <v/>
      </c>
      <c r="E17" s="289"/>
      <c r="F17" s="292" t="str">
        <f>Badges!C71</f>
        <v>Perform a dance show for your</v>
      </c>
      <c r="G17" s="290" t="str">
        <f>IF(Badges!I71="A","A"," ")</f>
        <v xml:space="preserve"> </v>
      </c>
      <c r="I17" s="289"/>
      <c r="J17" s="292" t="str">
        <f>Badges!C147</f>
        <v>Be a light-saver</v>
      </c>
      <c r="K17" s="290" t="str">
        <f>IF(Badges!I146="A","A"," ")</f>
        <v xml:space="preserve"> </v>
      </c>
      <c r="M17" s="289"/>
      <c r="N17" s="292" t="str">
        <f>Badges!C220</f>
        <v>Sort your school supplies</v>
      </c>
      <c r="O17" s="290" t="str">
        <f>IF(Badges!I220="A","A"," ")</f>
        <v xml:space="preserve"> </v>
      </c>
      <c r="Q17" s="289"/>
      <c r="R17" s="292" t="str">
        <f>Badges!C294</f>
        <v>Pin the tail on…</v>
      </c>
      <c r="S17" s="290" t="str">
        <f>IF(Badges!I294="A","A"," ")</f>
        <v xml:space="preserve"> </v>
      </c>
    </row>
    <row r="18" spans="1:19">
      <c r="A18" s="475" t="str">
        <f>Summary!A18</f>
        <v>Pets</v>
      </c>
      <c r="B18" s="476"/>
      <c r="C18" s="291" t="str">
        <f>IF(Badges!I283="C","C",IF(Badges!I283="P","P",""))</f>
        <v/>
      </c>
      <c r="E18" s="289"/>
      <c r="F18" s="292" t="str">
        <f>Badges!C72</f>
        <v>Perform a dance for your family</v>
      </c>
      <c r="G18" s="290" t="str">
        <f>IF(Badges!I72="A","A"," ")</f>
        <v xml:space="preserve"> </v>
      </c>
      <c r="I18" s="289"/>
      <c r="J18" s="292" t="str">
        <f>Badges!C148</f>
        <v>Go on an energy scavenger hunt</v>
      </c>
      <c r="K18" s="290" t="str">
        <f>IF(Badges!I147="A","A"," ")</f>
        <v xml:space="preserve"> </v>
      </c>
      <c r="M18" s="289"/>
      <c r="N18" s="292" t="str">
        <f>Badges!C221</f>
        <v>Make and label play-stuff bins</v>
      </c>
      <c r="O18" s="290" t="str">
        <f>IF(Badges!I221="A","A"," ")</f>
        <v xml:space="preserve"> </v>
      </c>
      <c r="Q18" s="289"/>
      <c r="R18" s="292" t="str">
        <f>Badges!C295</f>
        <v>Heat things up</v>
      </c>
      <c r="S18" s="290" t="str">
        <f>IF(Badges!I295="A","A"," ")</f>
        <v xml:space="preserve"> </v>
      </c>
    </row>
    <row r="19" spans="1:19">
      <c r="A19" s="475" t="str">
        <f>Summary!A19</f>
        <v>Making Games</v>
      </c>
      <c r="B19" s="476"/>
      <c r="C19" s="291" t="str">
        <f>IF(Badges!I306="C","C",IF(Badges!I306="P","P",""))</f>
        <v/>
      </c>
      <c r="E19" s="466" t="str">
        <f>Badges!B75</f>
        <v>Home Scientist</v>
      </c>
      <c r="F19" s="467"/>
      <c r="G19" s="467"/>
      <c r="I19" s="289"/>
      <c r="J19" s="292" t="str">
        <f>Badges!C149</f>
        <v>Find out about three ways to use</v>
      </c>
      <c r="K19" s="290" t="str">
        <f>IF(Badges!I148="A","A"," ")</f>
        <v xml:space="preserve"> </v>
      </c>
      <c r="M19" s="289"/>
      <c r="N19" s="292" t="str">
        <f>Badges!C222</f>
        <v>Organize your clothes</v>
      </c>
      <c r="O19" s="290" t="str">
        <f>IF(Badges!I222="A","A"," ")</f>
        <v xml:space="preserve"> </v>
      </c>
      <c r="Q19" s="289"/>
      <c r="R19" s="292" t="str">
        <f>Badges!C296</f>
        <v>Race day</v>
      </c>
      <c r="S19" s="290" t="str">
        <f>IF(Badges!I296="A","A"," ")</f>
        <v xml:space="preserve"> </v>
      </c>
    </row>
    <row r="20" spans="1:19">
      <c r="A20" s="475" t="str">
        <f>Summary!A20</f>
        <v>Inventor</v>
      </c>
      <c r="B20" s="476"/>
      <c r="C20" s="291" t="str">
        <f>IF(Badges!I329="C","C",IF(Badges!I329="P","P",""))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IF(Badges!I352="C","C",IF(Badges!I352="P","P",""))</f>
        <v/>
      </c>
      <c r="E21" s="289"/>
      <c r="F21" s="292" t="str">
        <f>Badges!C77</f>
        <v>Make a salad dressing</v>
      </c>
      <c r="G21" s="290" t="str">
        <f>IF(Badges!I77="A","A"," ")</f>
        <v xml:space="preserve"> </v>
      </c>
      <c r="I21" s="289"/>
      <c r="J21" s="292" t="str">
        <f>Badges!C151</f>
        <v>Use less water by taking shorter</v>
      </c>
      <c r="K21" s="290" t="str">
        <f>IF(Badges!I150="A","A"," ")</f>
        <v xml:space="preserve"> </v>
      </c>
      <c r="M21" s="289"/>
      <c r="N21" s="292" t="str">
        <f>Badges!C224</f>
        <v>Create your own homework space</v>
      </c>
      <c r="O21" s="290" t="str">
        <f>IF(Badges!I224="A","A"," ")</f>
        <v xml:space="preserve"> </v>
      </c>
      <c r="Q21" s="289"/>
      <c r="R21" s="292" t="str">
        <f>Badges!C298</f>
        <v>You're It</v>
      </c>
      <c r="S21" s="290" t="str">
        <f>IF(Badges!I298="A","A"," ")</f>
        <v xml:space="preserve"> </v>
      </c>
    </row>
    <row r="22" spans="1:19">
      <c r="A22" s="226"/>
      <c r="B22" s="338"/>
      <c r="C22" s="306"/>
      <c r="E22" s="289"/>
      <c r="F22" s="292" t="str">
        <f>Badges!C78</f>
        <v>Grow rock candy</v>
      </c>
      <c r="G22" s="290" t="str">
        <f>IF(Badges!I78="A","A"," ")</f>
        <v xml:space="preserve"> </v>
      </c>
      <c r="I22" s="289"/>
      <c r="J22" s="292" t="str">
        <f>Badges!C152</f>
        <v>Turn off the faucet when brushing</v>
      </c>
      <c r="K22" s="290" t="str">
        <f>IF(Badges!I151="A","A"," ")</f>
        <v xml:space="preserve"> </v>
      </c>
      <c r="M22" s="289"/>
      <c r="N22" s="292" t="str">
        <f>Badges!C225</f>
        <v>Make a homework station</v>
      </c>
      <c r="O22" s="290" t="str">
        <f>IF(Badges!I225="A","A"," ")</f>
        <v xml:space="preserve"> </v>
      </c>
      <c r="Q22" s="289"/>
      <c r="R22" s="292" t="str">
        <f>Badges!C299</f>
        <v>Duck, Duck, "Moo"-se</v>
      </c>
      <c r="S22" s="290" t="str">
        <f>IF(Badges!I299="A","A"," ")</f>
        <v xml:space="preserve"> </v>
      </c>
    </row>
    <row r="23" spans="1:19">
      <c r="A23" s="466" t="str">
        <f>Badges!B6</f>
        <v>Computer Expert</v>
      </c>
      <c r="B23" s="467"/>
      <c r="C23" s="467"/>
      <c r="E23" s="289"/>
      <c r="F23" s="292" t="str">
        <f>Badges!C79</f>
        <v>Make your own ice cream</v>
      </c>
      <c r="G23" s="290" t="str">
        <f>IF(Badges!I79="A","A"," ")</f>
        <v xml:space="preserve"> </v>
      </c>
      <c r="I23" s="289"/>
      <c r="J23" s="292" t="str">
        <f>Badges!C153</f>
        <v>Find three ways to save water</v>
      </c>
      <c r="K23" s="290" t="str">
        <f>IF(Badges!I152="A","A"," ")</f>
        <v xml:space="preserve"> </v>
      </c>
      <c r="M23" s="289"/>
      <c r="N23" s="292" t="str">
        <f>Badges!C226</f>
        <v>Make a homework schedule</v>
      </c>
      <c r="O23" s="290" t="str">
        <f>IF(Badges!I226="A","A"," ")</f>
        <v xml:space="preserve"> </v>
      </c>
      <c r="Q23" s="289"/>
      <c r="R23" s="292" t="str">
        <f>Badges!C300</f>
        <v>Hop to it</v>
      </c>
      <c r="S23" s="290" t="str">
        <f>IF(Badges!I300="A","A","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IF(Badges!I8="A","A"," ")</f>
        <v xml:space="preserve"> </v>
      </c>
      <c r="E25" s="289"/>
      <c r="F25" s="292" t="str">
        <f>Badges!C81</f>
        <v>Follow the balloon leader</v>
      </c>
      <c r="G25" s="290" t="str">
        <f>IF(Badges!I81="A","A"," ")</f>
        <v xml:space="preserve"> </v>
      </c>
      <c r="I25" s="289"/>
      <c r="J25" s="292" t="str">
        <f>Badges!C155</f>
        <v>Make a natural cleaner</v>
      </c>
      <c r="K25" s="290" t="str">
        <f>IF(Badges!I154="A","A"," ")</f>
        <v xml:space="preserve"> </v>
      </c>
      <c r="M25" s="289"/>
      <c r="N25" s="292" t="str">
        <f>Badges!C228</f>
        <v>Make a "special dates" calendar</v>
      </c>
      <c r="O25" s="290" t="str">
        <f>IF(Badges!I228="A","A"," ")</f>
        <v xml:space="preserve"> </v>
      </c>
      <c r="Q25" s="289"/>
      <c r="R25" s="292" t="str">
        <f>Badges!C302</f>
        <v>Queen of the court</v>
      </c>
      <c r="S25" s="290" t="str">
        <f>IF(Badges!I302="A","A"," ")</f>
        <v xml:space="preserve"> </v>
      </c>
    </row>
    <row r="26" spans="1:19">
      <c r="A26" s="289"/>
      <c r="B26" s="292" t="str">
        <f>Badges!C9</f>
        <v>Create a cool card</v>
      </c>
      <c r="C26" s="290" t="str">
        <f>IF(Badges!I9="A","A"," ")</f>
        <v xml:space="preserve"> </v>
      </c>
      <c r="E26" s="289"/>
      <c r="F26" s="292" t="str">
        <f>Badges!C82</f>
        <v>Make pepper dance</v>
      </c>
      <c r="G26" s="290" t="str">
        <f>IF(Badges!I82="A","A"," ")</f>
        <v xml:space="preserve"> </v>
      </c>
      <c r="I26" s="289"/>
      <c r="J26" s="292" t="str">
        <f>Badges!C156</f>
        <v>Make a natural spray to use on</v>
      </c>
      <c r="K26" s="290" t="str">
        <f>IF(Badges!I155="A","A"," ")</f>
        <v xml:space="preserve"> </v>
      </c>
      <c r="M26" s="289"/>
      <c r="N26" s="292" t="str">
        <f>Badges!C229</f>
        <v>Make a family activities schedule</v>
      </c>
      <c r="O26" s="290" t="str">
        <f>IF(Badges!I229="A","A"," ")</f>
        <v xml:space="preserve"> </v>
      </c>
      <c r="Q26" s="289"/>
      <c r="R26" s="292" t="str">
        <f>Badges!C303</f>
        <v>Field of dreams</v>
      </c>
      <c r="S26" s="290" t="str">
        <f>IF(Badges!I303="A","A"," ")</f>
        <v xml:space="preserve"> </v>
      </c>
    </row>
    <row r="27" spans="1:19">
      <c r="A27" s="289"/>
      <c r="B27" s="292" t="str">
        <f>Badges!C10</f>
        <v>Build a bookmark</v>
      </c>
      <c r="C27" s="290" t="str">
        <f>IF(Badges!I10="A","A"," ")</f>
        <v xml:space="preserve"> </v>
      </c>
      <c r="E27" s="289"/>
      <c r="F27" s="292" t="str">
        <f>Badges!C79</f>
        <v>Make your own ice cream</v>
      </c>
      <c r="G27" s="290" t="str">
        <f>IF(Badges!I83="A","A"," ")</f>
        <v xml:space="preserve"> </v>
      </c>
      <c r="I27" s="289"/>
      <c r="J27" s="292" t="str">
        <f>Badges!C157</f>
        <v>Take your own reusable bag to the</v>
      </c>
      <c r="K27" s="290" t="str">
        <f>IF(Badges!I156="A","A"," ")</f>
        <v xml:space="preserve"> </v>
      </c>
      <c r="M27" s="289"/>
      <c r="N27" s="292" t="str">
        <f>Badges!C230</f>
        <v>Be a family grocery helper</v>
      </c>
      <c r="O27" s="290" t="str">
        <f>IF(Badges!I230="A","A"," ")</f>
        <v xml:space="preserve"> </v>
      </c>
      <c r="Q27" s="289"/>
      <c r="R27" s="292" t="str">
        <f>Badges!C304</f>
        <v>The new ballpark</v>
      </c>
      <c r="S27" s="290" t="str">
        <f>IF(Badges!I304="A","A","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IF(Badges!I12="A","A"," ")</f>
        <v xml:space="preserve"> </v>
      </c>
      <c r="E29" s="289"/>
      <c r="F29" s="292" t="str">
        <f>Badges!C85</f>
        <v>Eggs in salt water</v>
      </c>
      <c r="G29" s="290" t="str">
        <f>IF(Badges!I85="A","A"," ")</f>
        <v xml:space="preserve"> </v>
      </c>
      <c r="I29" s="289"/>
      <c r="J29" s="292" t="str">
        <f>Badges!C159</f>
        <v>How much trash can you stash</v>
      </c>
      <c r="K29" s="290" t="str">
        <f>IF(Badges!I158="A","A"," ")</f>
        <v xml:space="preserve"> </v>
      </c>
      <c r="M29" s="289"/>
      <c r="N29" s="292" t="str">
        <f>Badges!C232</f>
        <v>Organize a Girl Scout place</v>
      </c>
      <c r="O29" s="290" t="str">
        <f>IF(Badges!I232="A","A"," ")</f>
        <v xml:space="preserve"> </v>
      </c>
      <c r="Q29" s="289">
        <v>1</v>
      </c>
      <c r="R29" s="292" t="str">
        <f>Badges!C308</f>
        <v>Warm up your inventor's mind</v>
      </c>
      <c r="S29" s="304"/>
    </row>
    <row r="30" spans="1:19">
      <c r="A30" s="289"/>
      <c r="B30" s="292" t="str">
        <f>Badges!C13</f>
        <v>Hometown history</v>
      </c>
      <c r="C30" s="290" t="str">
        <f>IF(Badges!I13="A","A"," ")</f>
        <v xml:space="preserve"> </v>
      </c>
      <c r="E30" s="289"/>
      <c r="F30" s="292" t="str">
        <f>Badges!C86</f>
        <v>Dancing raisins</v>
      </c>
      <c r="G30" s="290" t="str">
        <f>IF(Badges!I86="A","A"," ")</f>
        <v xml:space="preserve"> </v>
      </c>
      <c r="I30" s="289"/>
      <c r="J30" s="292" t="str">
        <f>Badges!C160</f>
        <v>Recycle plastic bags</v>
      </c>
      <c r="K30" s="290" t="str">
        <f>IF(Badges!I159="A","A"," ")</f>
        <v xml:space="preserve"> </v>
      </c>
      <c r="M30" s="289"/>
      <c r="N30" s="292" t="str">
        <f>Badges!C233</f>
        <v>Organize a community place</v>
      </c>
      <c r="O30" s="290" t="str">
        <f>IF(Badges!I233="A","A"," ")</f>
        <v xml:space="preserve"> </v>
      </c>
      <c r="Q30" s="289"/>
      <c r="R30" s="292" t="str">
        <f>Badges!C309</f>
        <v>Make up five new uses for a box</v>
      </c>
      <c r="S30" s="290" t="str">
        <f>IF(Badges!I309="A","A"," ")</f>
        <v xml:space="preserve"> </v>
      </c>
    </row>
    <row r="31" spans="1:19">
      <c r="A31" s="289"/>
      <c r="B31" s="292" t="str">
        <f>Badges!C14</f>
        <v>Online art walk</v>
      </c>
      <c r="C31" s="290" t="str">
        <f>IF(Badges!I14="A","A"," ")</f>
        <v xml:space="preserve"> </v>
      </c>
      <c r="E31" s="289"/>
      <c r="F31" s="292" t="str">
        <f>Badges!C83</f>
        <v>Bend water</v>
      </c>
      <c r="G31" s="290" t="str">
        <f>IF(Badges!I87="A","A"," ")</f>
        <v xml:space="preserve"> </v>
      </c>
      <c r="I31" s="289"/>
      <c r="J31" s="292" t="str">
        <f>Badges!C161</f>
        <v>Donate toys and clothes</v>
      </c>
      <c r="K31" s="290" t="str">
        <f>IF(Badges!I160="A","A"," ")</f>
        <v xml:space="preserve"> </v>
      </c>
      <c r="M31" s="289"/>
      <c r="N31" s="292" t="str">
        <f>Badges!C234</f>
        <v>Help a relative, friend, or neighbor</v>
      </c>
      <c r="O31" s="290" t="str">
        <f>IF(Badges!I234="A","A"," ")</f>
        <v xml:space="preserve"> </v>
      </c>
      <c r="Q31" s="289"/>
      <c r="R31" s="292" t="str">
        <f>Badges!C310</f>
        <v>Come up with fun and different</v>
      </c>
      <c r="S31" s="290" t="str">
        <f>IF(Badges!I310="A","A","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IF(Badges!I311="A","A"," ")</f>
        <v xml:space="preserve"> </v>
      </c>
    </row>
    <row r="33" spans="1:19">
      <c r="A33" s="289"/>
      <c r="B33" s="292" t="str">
        <f>Badges!C16</f>
        <v>Road trip</v>
      </c>
      <c r="C33" s="290" t="str">
        <f>IF(Badges!I16="A","A"," ")</f>
        <v xml:space="preserve"> </v>
      </c>
      <c r="E33" s="289"/>
      <c r="F33" s="292" t="str">
        <f>Badges!C89</f>
        <v>Soda geyser</v>
      </c>
      <c r="G33" s="290" t="str">
        <f>IF(Badges!I89="A","A"," ")</f>
        <v xml:space="preserve"> </v>
      </c>
      <c r="I33" s="289"/>
      <c r="J33" s="292" t="str">
        <f>Badges!C163</f>
        <v>Clean or replace an air filter</v>
      </c>
      <c r="K33" s="290" t="str">
        <f>IF(Badges!I162="A","A","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IF(Badges!I17="A","A"," ")</f>
        <v xml:space="preserve"> </v>
      </c>
      <c r="E34" s="289"/>
      <c r="F34" s="292" t="str">
        <f>Badges!C90</f>
        <v>Film-canister rockets</v>
      </c>
      <c r="G34" s="290" t="str">
        <f>IF(Badges!I90="A","A"," ")</f>
        <v xml:space="preserve"> </v>
      </c>
      <c r="I34" s="289"/>
      <c r="J34" s="292" t="str">
        <f>Badges!C164</f>
        <v>Discover natural filters</v>
      </c>
      <c r="K34" s="290" t="str">
        <f>IF(Badges!I163="A","A"," ")</f>
        <v xml:space="preserve"> </v>
      </c>
      <c r="M34" s="289"/>
      <c r="N34" s="292" t="str">
        <f>Badges!C240</f>
        <v>Make a letterboxing dictionary</v>
      </c>
      <c r="O34" s="290" t="str">
        <f>IF(Badges!I240="A","A"," ")</f>
        <v xml:space="preserve"> </v>
      </c>
      <c r="Q34" s="289"/>
      <c r="R34" s="292" t="str">
        <f>Badges!C313</f>
        <v>Making music</v>
      </c>
      <c r="S34" s="290" t="str">
        <f>IF(Badges!I313="A","A"," ")</f>
        <v xml:space="preserve"> </v>
      </c>
    </row>
    <row r="35" spans="1:19">
      <c r="A35" s="289"/>
      <c r="B35" s="292" t="str">
        <f>Badges!C18</f>
        <v>3…2…1…blastoff!</v>
      </c>
      <c r="C35" s="290" t="str">
        <f>IF(Badges!I18="A","A"," ")</f>
        <v xml:space="preserve"> </v>
      </c>
      <c r="E35" s="289"/>
      <c r="F35" s="292" t="str">
        <f>Badges!C87</f>
        <v>Lemons vs. limes</v>
      </c>
      <c r="G35" s="290" t="str">
        <f>IF(Badges!I91="A","A"," ")</f>
        <v xml:space="preserve"> </v>
      </c>
      <c r="I35" s="289"/>
      <c r="J35" s="292" t="str">
        <f>Badges!C165</f>
        <v>Make a natural air freshener</v>
      </c>
      <c r="K35" s="290" t="str">
        <f>IF(Badges!I164="A","A"," ")</f>
        <v xml:space="preserve"> </v>
      </c>
      <c r="M35" s="289"/>
      <c r="N35" s="292" t="str">
        <f>Badges!C241</f>
        <v>Think of hiding places</v>
      </c>
      <c r="O35" s="290" t="str">
        <f>IF(Badges!I241="A","A"," ")</f>
        <v xml:space="preserve"> </v>
      </c>
      <c r="Q35" s="289"/>
      <c r="R35" s="292" t="str">
        <f>Badges!C314</f>
        <v>Carrying lunch</v>
      </c>
      <c r="S35" s="290" t="str">
        <f>IF(Badges!I314="A","A","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IF(Badges!I242="A","A"," ")</f>
        <v xml:space="preserve"> </v>
      </c>
      <c r="Q36" s="289"/>
      <c r="R36" s="292" t="str">
        <f>Badges!C315</f>
        <v>Watering plants</v>
      </c>
      <c r="S36" s="290" t="str">
        <f>IF(Badges!I315="A","A"," ")</f>
        <v xml:space="preserve"> </v>
      </c>
    </row>
    <row r="37" spans="1:19" ht="12.75" customHeight="1">
      <c r="A37" s="289"/>
      <c r="B37" s="292" t="str">
        <f>Badges!C20</f>
        <v>Here is my card</v>
      </c>
      <c r="C37" s="290" t="str">
        <f>IF(Badges!I20="A","A"," ")</f>
        <v xml:space="preserve"> </v>
      </c>
      <c r="E37" s="289"/>
      <c r="F37" s="292" t="str">
        <f>Badges!C93</f>
        <v>Giant bubbles</v>
      </c>
      <c r="G37" s="290" t="str">
        <f>IF(Badges!I93="A","A","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IF(Badges!I21="A","A"," ")</f>
        <v xml:space="preserve"> </v>
      </c>
      <c r="E38" s="289"/>
      <c r="F38" s="292" t="str">
        <f>Badges!C94</f>
        <v>Homemade Silly Putty</v>
      </c>
      <c r="G38" s="290" t="str">
        <f>IF(Badges!I94="A","A"," ")</f>
        <v xml:space="preserve"> </v>
      </c>
      <c r="I38" s="289"/>
      <c r="J38" s="292" t="str">
        <f>Badges!C170</f>
        <v>Hold a scavenger hunt in your</v>
      </c>
      <c r="K38" s="290" t="str">
        <f>IF(Badges!I170="A","A"," ")</f>
        <v xml:space="preserve"> </v>
      </c>
      <c r="M38" s="289"/>
      <c r="N38" s="292" t="str">
        <f>Badges!C244</f>
        <v>Cut your own stamp from craft foam</v>
      </c>
      <c r="O38" s="290" t="str">
        <f>IF(Badges!I244="A","A"," ")</f>
        <v xml:space="preserve"> </v>
      </c>
      <c r="Q38" s="289"/>
      <c r="R38" s="292" t="str">
        <f>Badges!C317</f>
        <v>Mornings</v>
      </c>
      <c r="S38" s="290" t="str">
        <f>IF(Badges!I317="A","A"," ")</f>
        <v xml:space="preserve"> </v>
      </c>
    </row>
    <row r="39" spans="1:19">
      <c r="A39" s="289"/>
      <c r="B39" s="292" t="str">
        <f>Badges!C22</f>
        <v>Dear President…</v>
      </c>
      <c r="C39" s="290" t="str">
        <f>IF(Badges!I22="A","A"," ")</f>
        <v xml:space="preserve"> </v>
      </c>
      <c r="E39" s="289"/>
      <c r="F39" s="292" t="str">
        <f>Badges!C91</f>
        <v>Blow up a balloon without using</v>
      </c>
      <c r="G39" s="290" t="str">
        <f>IF(Badges!I95="A","A"," ")</f>
        <v xml:space="preserve"> </v>
      </c>
      <c r="I39" s="289"/>
      <c r="J39" s="292" t="str">
        <f>Badges!C171</f>
        <v>Play Kim's Game</v>
      </c>
      <c r="K39" s="290" t="str">
        <f>IF(Badges!I171="A","A"," ")</f>
        <v xml:space="preserve"> </v>
      </c>
      <c r="M39" s="289"/>
      <c r="N39" s="292" t="str">
        <f>Badges!C245</f>
        <v>Use a stamp-making kit from a</v>
      </c>
      <c r="O39" s="290" t="str">
        <f>IF(Badges!I245="A","A"," ")</f>
        <v xml:space="preserve"> </v>
      </c>
      <c r="Q39" s="289"/>
      <c r="R39" s="292" t="str">
        <f>Badges!C318</f>
        <v>Lunch at school</v>
      </c>
      <c r="S39" s="290" t="str">
        <f>IF(Badges!I318="A","A","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IF(Badges!I172="A","A"," ")</f>
        <v xml:space="preserve"> </v>
      </c>
      <c r="M40" s="289"/>
      <c r="N40" s="292" t="str">
        <f>Badges!C246</f>
        <v>Choose a special stamp</v>
      </c>
      <c r="O40" s="290" t="str">
        <f>IF(Badges!I246="A","A"," ")</f>
        <v xml:space="preserve"> </v>
      </c>
      <c r="Q40" s="289"/>
      <c r="R40" s="292" t="str">
        <f>Badges!C319</f>
        <v>Brownie meetings</v>
      </c>
      <c r="S40" s="290" t="str">
        <f>IF(Badges!I319="A","A"," ")</f>
        <v xml:space="preserve"> </v>
      </c>
    </row>
    <row r="41" spans="1:19">
      <c r="A41" s="289"/>
      <c r="B41" s="292" t="str">
        <f>Badges!C24</f>
        <v>Game on</v>
      </c>
      <c r="C41" s="290" t="str">
        <f>IF(Badges!I24="A","A","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IF(Badges!I25="A","A"," ")</f>
        <v xml:space="preserve"> </v>
      </c>
      <c r="E42" s="289"/>
      <c r="F42" s="292" t="str">
        <f>Badges!C100</f>
        <v>Read two stories starring families</v>
      </c>
      <c r="G42" s="290" t="str">
        <f>IF(Badges!I100="A","A"," ")</f>
        <v xml:space="preserve"> </v>
      </c>
      <c r="I42" s="289"/>
      <c r="J42" s="292" t="str">
        <f>Badges!C174</f>
        <v>Listen for 10 different sounds</v>
      </c>
      <c r="K42" s="290" t="str">
        <f>IF(Badges!I174="A","A"," ")</f>
        <v xml:space="preserve"> </v>
      </c>
      <c r="M42" s="289"/>
      <c r="N42" s="292" t="str">
        <f>Badges!C248</f>
        <v>Create a fill-in-the-blank clue</v>
      </c>
      <c r="O42" s="290" t="str">
        <f>IF(Badges!I248="A","A"," ")</f>
        <v xml:space="preserve"> </v>
      </c>
      <c r="Q42" s="289"/>
      <c r="R42" s="292" t="str">
        <f>Badges!C321</f>
        <v>Mind-map</v>
      </c>
      <c r="S42" s="290" t="str">
        <f>IF(Badges!I321="A","A"," ")</f>
        <v xml:space="preserve"> </v>
      </c>
    </row>
    <row r="43" spans="1:19" ht="12.75" customHeight="1">
      <c r="A43" s="289"/>
      <c r="B43" s="292" t="str">
        <f>Badges!C26</f>
        <v>Print on</v>
      </c>
      <c r="C43" s="290" t="str">
        <f>IF(Badges!I26="A","A"," ")</f>
        <v xml:space="preserve"> </v>
      </c>
      <c r="E43" s="289"/>
      <c r="F43" s="292" t="str">
        <f>Badges!C101</f>
        <v>Watch a family story</v>
      </c>
      <c r="G43" s="290" t="str">
        <f>IF(Badges!I101="A","A"," ")</f>
        <v xml:space="preserve"> </v>
      </c>
      <c r="I43" s="289"/>
      <c r="J43" s="292" t="str">
        <f>Badges!C175</f>
        <v>Listen to sound boxes</v>
      </c>
      <c r="K43" s="290" t="str">
        <f>IF(Badges!I175="A","A"," ")</f>
        <v xml:space="preserve"> </v>
      </c>
      <c r="M43" s="289"/>
      <c r="N43" s="292" t="str">
        <f>Badges!C249</f>
        <v>Create a scramble</v>
      </c>
      <c r="O43" s="290" t="str">
        <f>IF(Badges!I249="A","A"," ")</f>
        <v xml:space="preserve"> </v>
      </c>
      <c r="Q43" s="289"/>
      <c r="R43" s="292" t="str">
        <f>Badges!C322</f>
        <v>Sketch it out</v>
      </c>
      <c r="S43" s="290" t="str">
        <f>IF(Badges!I322="A","A"," ")</f>
        <v xml:space="preserve"> </v>
      </c>
    </row>
    <row r="44" spans="1:19">
      <c r="A44" s="466" t="str">
        <f>Badges!B29</f>
        <v>My Best Self</v>
      </c>
      <c r="B44" s="467"/>
      <c r="C44" s="467"/>
      <c r="E44" s="289"/>
      <c r="F44" s="292" t="str">
        <f>Badges!C102</f>
        <v>Share family stories with friends</v>
      </c>
      <c r="G44" s="290" t="str">
        <f>IF(Badges!I102="A","A"," ")</f>
        <v xml:space="preserve"> </v>
      </c>
      <c r="I44" s="289"/>
      <c r="J44" s="292" t="str">
        <f>Badges!C176</f>
        <v>Wear safety earplugs to understand</v>
      </c>
      <c r="K44" s="290" t="str">
        <f>IF(Badges!I176="A","A"," ")</f>
        <v xml:space="preserve"> </v>
      </c>
      <c r="M44" s="289"/>
      <c r="N44" s="292" t="str">
        <f>Badges!C250</f>
        <v>Create a number code clue</v>
      </c>
      <c r="O44" s="290" t="str">
        <f>IF(Badges!I250="A","A"," ")</f>
        <v xml:space="preserve"> </v>
      </c>
      <c r="Q44" s="289"/>
      <c r="R44" s="292" t="str">
        <f>Badges!C323</f>
        <v>Buddy up and brainstorm lots of</v>
      </c>
      <c r="S44" s="290" t="str">
        <f>IF(Badges!I323="A","A","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IF(Badges!I31="A","A"," ")</f>
        <v xml:space="preserve"> </v>
      </c>
      <c r="E46" s="289"/>
      <c r="F46" s="292" t="str">
        <f>Badges!C104</f>
        <v>Ask about a festival, holiday, or</v>
      </c>
      <c r="G46" s="290" t="str">
        <f>IF(Badges!I104="A","A"," ")</f>
        <v xml:space="preserve"> </v>
      </c>
      <c r="I46" s="289"/>
      <c r="J46" s="292" t="str">
        <f>Badges!C178</f>
        <v>Follow a friend using only your nose</v>
      </c>
      <c r="K46" s="290" t="str">
        <f>IF(Badges!I178="A","A"," ")</f>
        <v xml:space="preserve"> </v>
      </c>
      <c r="M46" s="289"/>
      <c r="N46" s="292" t="str">
        <f>Badges!C252</f>
        <v>Go on a letterbox search using a</v>
      </c>
      <c r="O46" s="290" t="str">
        <f>IF(Badges!I252="A","A"," ")</f>
        <v xml:space="preserve"> </v>
      </c>
      <c r="Q46" s="289"/>
      <c r="R46" s="292" t="str">
        <f>Badges!C325</f>
        <v>Draw it</v>
      </c>
      <c r="S46" s="290" t="str">
        <f>IF(Badges!I325="A","A"," ")</f>
        <v xml:space="preserve"> </v>
      </c>
    </row>
    <row r="47" spans="1:19">
      <c r="A47" s="289"/>
      <c r="B47" s="292" t="str">
        <f>Badges!C32</f>
        <v xml:space="preserve">Write on your elf self where you </v>
      </c>
      <c r="C47" s="290" t="str">
        <f>IF(Badges!I32="A","A"," ")</f>
        <v xml:space="preserve"> </v>
      </c>
      <c r="E47" s="289"/>
      <c r="F47" s="292" t="str">
        <f>Badges!C105</f>
        <v>Ask about a song, game, or</v>
      </c>
      <c r="G47" s="290" t="str">
        <f>IF(Badges!I105="A","A"," ")</f>
        <v xml:space="preserve"> </v>
      </c>
      <c r="I47" s="289"/>
      <c r="J47" s="292" t="str">
        <f>Badges!C179</f>
        <v>Play a smelly game with your</v>
      </c>
      <c r="K47" s="290" t="str">
        <f>IF(Badges!I179="A","A"," ")</f>
        <v xml:space="preserve"> </v>
      </c>
      <c r="M47" s="289"/>
      <c r="N47" s="292" t="str">
        <f>Badges!C253</f>
        <v>Go on an adventure in a new place</v>
      </c>
      <c r="O47" s="290" t="str">
        <f>IF(Badges!I253="A","A"," ")</f>
        <v xml:space="preserve"> </v>
      </c>
      <c r="Q47" s="289"/>
      <c r="R47" s="292" t="str">
        <f>Badges!C326</f>
        <v>Act it out</v>
      </c>
      <c r="S47" s="290" t="str">
        <f>IF(Badges!I326="A","A"," ")</f>
        <v xml:space="preserve"> </v>
      </c>
    </row>
    <row r="48" spans="1:19">
      <c r="A48" s="289"/>
      <c r="B48" s="292" t="str">
        <f>Badges!C33</f>
        <v>Share how you're unique</v>
      </c>
      <c r="C48" s="290" t="str">
        <f>IF(Badges!I33="A","A"," ")</f>
        <v xml:space="preserve"> </v>
      </c>
      <c r="E48" s="289"/>
      <c r="F48" s="292" t="str">
        <f>Badges!C106</f>
        <v>Ask about a family recipe</v>
      </c>
      <c r="G48" s="290" t="str">
        <f>IF(Badges!I106="A","A"," ")</f>
        <v xml:space="preserve"> </v>
      </c>
      <c r="I48" s="289"/>
      <c r="J48" s="292" t="str">
        <f>Badges!C180</f>
        <v>Try sniffing out three different foods</v>
      </c>
      <c r="K48" s="290" t="str">
        <f>IF(Badges!I180="A","A"," ")</f>
        <v xml:space="preserve"> </v>
      </c>
      <c r="M48" s="289"/>
      <c r="N48" s="292" t="str">
        <f>Badges!C254</f>
        <v xml:space="preserve">Go on a letterbox search that </v>
      </c>
      <c r="O48" s="290" t="str">
        <f>IF(Badges!I254="A","A"," ")</f>
        <v xml:space="preserve"> </v>
      </c>
      <c r="Q48" s="289"/>
      <c r="R48" s="292" t="str">
        <f>Badges!C327</f>
        <v>Build it</v>
      </c>
      <c r="S48" s="290" t="str">
        <f>IF(Badges!I327="A","A","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IF(Badges!I35="A","A"," ")</f>
        <v xml:space="preserve"> </v>
      </c>
      <c r="E50" s="289"/>
      <c r="F50" s="292" t="str">
        <f>Badges!C108</f>
        <v>Use the story tree</v>
      </c>
      <c r="G50" s="290" t="str">
        <f>IF(Badges!I108="A","A"," ")</f>
        <v xml:space="preserve"> </v>
      </c>
      <c r="I50" s="289"/>
      <c r="J50" s="292" t="str">
        <f>Badges!C182</f>
        <v>Do a taste test with salty, sweet</v>
      </c>
      <c r="K50" s="290" t="str">
        <f>IF(Badges!I182="A","A"," ")</f>
        <v xml:space="preserve"> </v>
      </c>
      <c r="M50" s="289"/>
      <c r="N50" s="292" t="str">
        <f>Badges!C256</f>
        <v>Hide a letterbox in your yard</v>
      </c>
      <c r="O50" s="290" t="str">
        <f>IF(Badges!I256="A","A"," ")</f>
        <v xml:space="preserve"> </v>
      </c>
      <c r="Q50" s="289">
        <v>1</v>
      </c>
      <c r="R50" s="292" t="str">
        <f>Badges!C331</f>
        <v>Make friendly introductions</v>
      </c>
      <c r="S50" s="304"/>
    </row>
    <row r="51" spans="1:19">
      <c r="A51" s="289"/>
      <c r="B51" s="292" t="str">
        <f>Badges!C36</f>
        <v>Try three different kinds of exercise</v>
      </c>
      <c r="C51" s="290" t="str">
        <f>IF(Badges!I36="A","A"," ")</f>
        <v xml:space="preserve"> </v>
      </c>
      <c r="E51" s="289"/>
      <c r="F51" s="292" t="str">
        <f>Badges!C109</f>
        <v>Draw or paint your tree</v>
      </c>
      <c r="G51" s="290" t="str">
        <f>IF(Badges!I109="A","A"," ")</f>
        <v xml:space="preserve"> </v>
      </c>
      <c r="I51" s="289"/>
      <c r="J51" s="292" t="str">
        <f>Badges!C183</f>
        <v>Look at the taste buds on a friend's</v>
      </c>
      <c r="K51" s="290" t="str">
        <f>IF(Badges!I183="A","A"," ")</f>
        <v xml:space="preserve"> </v>
      </c>
      <c r="M51" s="289"/>
      <c r="N51" s="292" t="str">
        <f>Badges!C257</f>
        <v>Hide a letterbox along a nearby</v>
      </c>
      <c r="O51" s="290" t="str">
        <f>IF(Badges!I257="A","A"," ")</f>
        <v xml:space="preserve"> </v>
      </c>
      <c r="Q51" s="289"/>
      <c r="R51" s="292" t="str">
        <f>Badges!C332</f>
        <v>Introduce yourself</v>
      </c>
      <c r="S51" s="290" t="str">
        <f>IF(Badges!I332="A","A"," ")</f>
        <v xml:space="preserve"> </v>
      </c>
    </row>
    <row r="52" spans="1:19">
      <c r="A52" s="289"/>
      <c r="B52" s="292" t="str">
        <f>Badges!C37</f>
        <v>Take a thirsty challenge</v>
      </c>
      <c r="C52" s="290" t="str">
        <f>IF(Badges!I37="A","A"," ")</f>
        <v xml:space="preserve"> </v>
      </c>
      <c r="E52" s="289"/>
      <c r="F52" s="292" t="str">
        <f>Badges!C110</f>
        <v xml:space="preserve">Use software on a computer, or </v>
      </c>
      <c r="G52" s="290" t="str">
        <f>IF(Badges!I110="A","A"," ")</f>
        <v xml:space="preserve"> </v>
      </c>
      <c r="I52" s="289"/>
      <c r="J52" s="292" t="str">
        <f>Badges!C184</f>
        <v>Explore how sight influences taste</v>
      </c>
      <c r="K52" s="290" t="str">
        <f>IF(Badges!I184="A","A"," ")</f>
        <v xml:space="preserve"> </v>
      </c>
      <c r="M52" s="289"/>
      <c r="N52" s="292" t="str">
        <f>Badges!C258</f>
        <v>Hide a letterbox using compass</v>
      </c>
      <c r="O52" s="290" t="str">
        <f>IF(Badges!I258="A","A"," ")</f>
        <v xml:space="preserve"> </v>
      </c>
      <c r="Q52" s="289"/>
      <c r="R52" s="292" t="str">
        <f>Badges!C333</f>
        <v>Introduce a friend to someone else</v>
      </c>
      <c r="S52" s="290" t="str">
        <f>IF(Badges!I333="A","A","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IF(Badges!I334="A","A"," ")</f>
        <v xml:space="preserve"> </v>
      </c>
    </row>
    <row r="54" spans="1:19">
      <c r="A54" s="289"/>
      <c r="B54" s="292" t="str">
        <f>Badges!C39</f>
        <v>Talk about three common reasons</v>
      </c>
      <c r="C54" s="290" t="str">
        <f>IF(Badges!I39="A","A"," ")</f>
        <v xml:space="preserve"> </v>
      </c>
      <c r="E54" s="289"/>
      <c r="F54" s="292" t="str">
        <f>Badges!C112</f>
        <v>Ask about an old photo</v>
      </c>
      <c r="G54" s="290" t="str">
        <f>IF(Badges!I112="A","A"," ")</f>
        <v xml:space="preserve"> </v>
      </c>
      <c r="I54" s="289"/>
      <c r="J54" s="292" t="str">
        <f>Badges!C186</f>
        <v>Find things that have different</v>
      </c>
      <c r="K54" s="290" t="str">
        <f>IF(Badges!I186="A","A","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IF(Badges!I40="A","A"," ")</f>
        <v xml:space="preserve"> </v>
      </c>
      <c r="E55" s="289"/>
      <c r="F55" s="292" t="str">
        <f>Badges!C113</f>
        <v>Talk about an object that has been</v>
      </c>
      <c r="G55" s="290" t="str">
        <f>IF(Badges!I113="A","A"," ")</f>
        <v xml:space="preserve"> </v>
      </c>
      <c r="I55" s="289"/>
      <c r="J55" s="292" t="str">
        <f>Badges!C187</f>
        <v>Try an arm or leg touch test</v>
      </c>
      <c r="K55" s="290" t="str">
        <f>IF(Badges!I187="A","A"," ")</f>
        <v xml:space="preserve"> </v>
      </c>
      <c r="M55" s="289"/>
      <c r="N55" s="292" t="str">
        <f>Badges!C263</f>
        <v>Play bingo at a pet store</v>
      </c>
      <c r="O55" s="290" t="str">
        <f>IF(Badges!I263="A","A"," ")</f>
        <v xml:space="preserve"> </v>
      </c>
      <c r="Q55" s="289"/>
      <c r="R55" s="292" t="str">
        <f>Badges!C336</f>
        <v>Write a name poem</v>
      </c>
      <c r="S55" s="290" t="str">
        <f>IF(Badges!I336="A","A"," ")</f>
        <v xml:space="preserve"> </v>
      </c>
    </row>
    <row r="56" spans="1:19">
      <c r="A56" s="289"/>
      <c r="B56" s="292" t="str">
        <f>Badges!C41</f>
        <v>Find out about bandages</v>
      </c>
      <c r="C56" s="290" t="str">
        <f>IF(Badges!I41="A","A"," ")</f>
        <v xml:space="preserve"> </v>
      </c>
      <c r="E56" s="289"/>
      <c r="F56" s="292" t="str">
        <f>Badges!C114</f>
        <v>Ask about an object that belongs</v>
      </c>
      <c r="G56" s="290" t="str">
        <f>IF(Badges!I114="A","A"," ")</f>
        <v xml:space="preserve"> </v>
      </c>
      <c r="I56" s="289"/>
      <c r="J56" s="292" t="str">
        <f>Badges!C188</f>
        <v>Try Braille</v>
      </c>
      <c r="K56" s="290" t="str">
        <f>IF(Badges!I188="A","A"," ")</f>
        <v xml:space="preserve"> </v>
      </c>
      <c r="M56" s="289"/>
      <c r="N56" s="292" t="str">
        <f>Badges!C264</f>
        <v>Play bingo at a veterinarian's office</v>
      </c>
      <c r="O56" s="290" t="str">
        <f>IF(Badges!I264="A","A"," ")</f>
        <v xml:space="preserve"> </v>
      </c>
      <c r="Q56" s="289"/>
      <c r="R56" s="292" t="str">
        <f>Badges!C337</f>
        <v>Give something special to a friend</v>
      </c>
      <c r="S56" s="290" t="str">
        <f>IF(Badges!I337="A","A","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IF(Badges!I265="A","A"," ")</f>
        <v xml:space="preserve"> </v>
      </c>
      <c r="Q57" s="289"/>
      <c r="R57" s="292" t="str">
        <f>Badges!C338</f>
        <v>Be a friend to someone you don't</v>
      </c>
      <c r="S57" s="290" t="str">
        <f>IF(Badges!I338="A","A"," ")</f>
        <v xml:space="preserve"> </v>
      </c>
    </row>
    <row r="58" spans="1:19">
      <c r="A58" s="289"/>
      <c r="B58" s="292" t="str">
        <f>Badges!C43</f>
        <v>Create a "happy box" with five</v>
      </c>
      <c r="C58" s="290" t="str">
        <f>IF(Badges!I43="A","A"," ")</f>
        <v xml:space="preserve"> </v>
      </c>
      <c r="E58" s="289"/>
      <c r="F58" s="292" t="str">
        <f>Badges!C116</f>
        <v>Have a "family tree" potluck party</v>
      </c>
      <c r="G58" s="290" t="str">
        <f>IF(Badges!I116="A","A","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IF(Badges!I44="A","A"," ")</f>
        <v xml:space="preserve"> </v>
      </c>
      <c r="E59" s="289"/>
      <c r="F59" s="292" t="str">
        <f>Badges!C117</f>
        <v>Make a family crest</v>
      </c>
      <c r="G59" s="290" t="str">
        <f>IF(Badges!I117="A","A"," ")</f>
        <v xml:space="preserve"> </v>
      </c>
      <c r="I59" s="289"/>
      <c r="J59" s="292" t="str">
        <f>Badges!C193</f>
        <v>Find a trail</v>
      </c>
      <c r="K59" s="290" t="str">
        <f>IF(Badges!I193="A","A"," ")</f>
        <v xml:space="preserve"> </v>
      </c>
      <c r="M59" s="289"/>
      <c r="N59" s="292" t="str">
        <f>Badges!C267</f>
        <v>Be the cage or tank cleaner</v>
      </c>
      <c r="O59" s="290" t="str">
        <f>IF(Badges!I267="A","A"," ")</f>
        <v xml:space="preserve"> </v>
      </c>
      <c r="Q59" s="289"/>
      <c r="R59" s="292" t="str">
        <f>Badges!C340</f>
        <v>Do a friend's favorite thing</v>
      </c>
      <c r="S59" s="290" t="str">
        <f>IF(Badges!I340="A","A"," ")</f>
        <v xml:space="preserve"> </v>
      </c>
    </row>
    <row r="60" spans="1:19">
      <c r="A60" s="289"/>
      <c r="B60" s="292" t="str">
        <f>Badges!C45</f>
        <v xml:space="preserve">Moving helps our bodies feel </v>
      </c>
      <c r="C60" s="290" t="str">
        <f>IF(Badges!I45="A","A"," ")</f>
        <v xml:space="preserve"> </v>
      </c>
      <c r="E60" s="289"/>
      <c r="F60" s="292" t="str">
        <f>Badges!C118</f>
        <v>Become pen pals with another</v>
      </c>
      <c r="G60" s="290" t="str">
        <f>IF(Badges!I118="A","A"," ")</f>
        <v xml:space="preserve"> </v>
      </c>
      <c r="I60" s="289"/>
      <c r="J60" s="292" t="str">
        <f>Badges!C194</f>
        <v>Ask an expert</v>
      </c>
      <c r="K60" s="290" t="str">
        <f>IF(Badges!I194="A","A"," ")</f>
        <v xml:space="preserve"> </v>
      </c>
      <c r="M60" s="289"/>
      <c r="N60" s="292" t="str">
        <f>Badges!C268</f>
        <v>Learn how to muck out a stall</v>
      </c>
      <c r="O60" s="290" t="str">
        <f>IF(Badges!I268="A","A"," ")</f>
        <v xml:space="preserve"> </v>
      </c>
      <c r="Q60" s="289"/>
      <c r="R60" s="292" t="str">
        <f>Badges!C341</f>
        <v>Share a favorite activity with a friend</v>
      </c>
      <c r="S60" s="290" t="str">
        <f>IF(Badges!I341="A","A","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IF(Badges!I195="A","A"," ")</f>
        <v xml:space="preserve"> </v>
      </c>
      <c r="M61" s="289"/>
      <c r="N61" s="292" t="str">
        <f>Badges!C269</f>
        <v>Make a cozy sleeping space for a</v>
      </c>
      <c r="O61" s="290" t="str">
        <f>IF(Badges!I269="A","A"," ")</f>
        <v xml:space="preserve"> </v>
      </c>
      <c r="Q61" s="289"/>
      <c r="R61" s="292" t="str">
        <f>Badges!C342</f>
        <v>Try a game or activity that's new to</v>
      </c>
      <c r="S61" s="290" t="str">
        <f>IF(Badges!I342="A","A"," ")</f>
        <v xml:space="preserve"> </v>
      </c>
    </row>
    <row r="62" spans="1:19" ht="12.75" customHeight="1">
      <c r="A62" s="289"/>
      <c r="B62" s="292" t="str">
        <f>Badges!C47</f>
        <v>Visit a doctor, dentist, or</v>
      </c>
      <c r="C62" s="290" t="str">
        <f>IF(Badges!I47="A","A","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IF(Badges!I48="A","A"," ")</f>
        <v xml:space="preserve"> </v>
      </c>
      <c r="E63" s="289"/>
      <c r="F63" s="292" t="str">
        <f>Badges!C124</f>
        <v>Visit an art gallery or museum</v>
      </c>
      <c r="G63" s="290" t="str">
        <f>IF(Badges!I124="A","A"," ")</f>
        <v xml:space="preserve"> </v>
      </c>
      <c r="I63" s="289"/>
      <c r="J63" s="292" t="str">
        <f>Badges!C197</f>
        <v>Learn to follow trail signs</v>
      </c>
      <c r="K63" s="290" t="str">
        <f>IF(Badges!I197="A","A"," ")</f>
        <v xml:space="preserve"> </v>
      </c>
      <c r="M63" s="289"/>
      <c r="N63" s="292" t="str">
        <f>Badges!C271</f>
        <v>Ask a veterinarian about health</v>
      </c>
      <c r="O63" s="290" t="str">
        <f>IF(Badges!I271="A","A"," ")</f>
        <v xml:space="preserve"> </v>
      </c>
      <c r="Q63" s="289"/>
      <c r="R63" s="292" t="str">
        <f>Badges!C344</f>
        <v>Practice being a good listener</v>
      </c>
      <c r="S63" s="290" t="str">
        <f>IF(Badges!I344="A","A"," ")</f>
        <v xml:space="preserve"> </v>
      </c>
    </row>
    <row r="64" spans="1:19">
      <c r="A64" s="289"/>
      <c r="B64" s="292" t="str">
        <f>Badges!C49</f>
        <v>Meet someone who works in an</v>
      </c>
      <c r="C64" s="290" t="str">
        <f>IF(Badges!I49="A","A"," ")</f>
        <v xml:space="preserve"> </v>
      </c>
      <c r="E64" s="289"/>
      <c r="F64" s="292" t="str">
        <f>Badges!C125</f>
        <v>Look for clay in your life</v>
      </c>
      <c r="G64" s="290" t="str">
        <f>IF(Badges!I125="A","A"," ")</f>
        <v xml:space="preserve"> </v>
      </c>
      <c r="I64" s="289"/>
      <c r="J64" s="292" t="str">
        <f>Badges!C198</f>
        <v>Practice observation on a</v>
      </c>
      <c r="K64" s="290" t="str">
        <f>IF(Badges!I198="A","A"," ")</f>
        <v xml:space="preserve"> </v>
      </c>
      <c r="M64" s="289"/>
      <c r="N64" s="292" t="str">
        <f>Badges!C272</f>
        <v>Help a dog get exercise for one</v>
      </c>
      <c r="O64" s="290" t="str">
        <f>IF(Badges!I272="A","A"," ")</f>
        <v xml:space="preserve"> </v>
      </c>
      <c r="Q64" s="289"/>
      <c r="R64" s="292" t="str">
        <f>Badges!C345</f>
        <v>Remember what you agree about</v>
      </c>
      <c r="S64" s="290" t="str">
        <f>IF(Badges!I345="A","A"," ")</f>
        <v xml:space="preserve"> </v>
      </c>
    </row>
    <row r="65" spans="1:19">
      <c r="A65" s="466" t="str">
        <f>Badges!B52</f>
        <v>Dancer</v>
      </c>
      <c r="B65" s="467"/>
      <c r="C65" s="467"/>
      <c r="E65" s="289"/>
      <c r="F65" s="292" t="str">
        <f>Badges!C126</f>
        <v>Look in books, magazines, or</v>
      </c>
      <c r="G65" s="290" t="str">
        <f>IF(Badges!I126="A","A"," ")</f>
        <v xml:space="preserve"> </v>
      </c>
      <c r="I65" s="289"/>
      <c r="J65" s="292" t="str">
        <f>Badges!C199</f>
        <v>Know the trail</v>
      </c>
      <c r="K65" s="290" t="str">
        <f>IF(Badges!I199="A","A"," ")</f>
        <v xml:space="preserve"> </v>
      </c>
      <c r="M65" s="289"/>
      <c r="N65" s="292" t="str">
        <f>Badges!C273</f>
        <v>Find out how to keep different</v>
      </c>
      <c r="O65" s="290" t="str">
        <f>IF(Badges!I273="A","A"," ")</f>
        <v xml:space="preserve"> </v>
      </c>
      <c r="Q65" s="289"/>
      <c r="R65" s="292" t="str">
        <f>Badges!C346</f>
        <v>Find kind words</v>
      </c>
      <c r="S65" s="290" t="str">
        <f>IF(Badges!I346="A","A","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IF(Badges!I54="A","A"," ")</f>
        <v xml:space="preserve"> </v>
      </c>
      <c r="E67" s="289"/>
      <c r="F67" s="292" t="str">
        <f>Badges!C128</f>
        <v>Visit a potter's studio</v>
      </c>
      <c r="G67" s="290" t="str">
        <f>IF(Badges!I128="A","A"," ")</f>
        <v xml:space="preserve"> </v>
      </c>
      <c r="I67" s="289"/>
      <c r="J67" s="292" t="str">
        <f>Badges!C201</f>
        <v>Visit an outdoor store</v>
      </c>
      <c r="K67" s="290" t="str">
        <f>IF(Badges!I201="A","A"," ")</f>
        <v xml:space="preserve"> </v>
      </c>
      <c r="M67" s="289"/>
      <c r="N67" s="292" t="str">
        <f>Badges!C275</f>
        <v>Make up a game to play with a pet</v>
      </c>
      <c r="O67" s="290" t="str">
        <f>IF(Badges!I275="A","A"," ")</f>
        <v xml:space="preserve"> </v>
      </c>
      <c r="Q67" s="289"/>
      <c r="R67" s="292" t="str">
        <f>Badges!C348</f>
        <v>Invite another Brownie group to an</v>
      </c>
      <c r="S67" s="290" t="str">
        <f>IF(Badges!I348="A","A"," ")</f>
        <v xml:space="preserve"> </v>
      </c>
    </row>
    <row r="68" spans="1:19">
      <c r="A68" s="289"/>
      <c r="B68" s="292" t="str">
        <f>Badges!C55</f>
        <v>Make your warm-up animal themed</v>
      </c>
      <c r="C68" s="290" t="str">
        <f>IF(Badges!I55="A","A"," ")</f>
        <v xml:space="preserve"> </v>
      </c>
      <c r="E68" s="289"/>
      <c r="F68" s="292" t="str">
        <f>Badges!C129</f>
        <v>Invite a craft teacher to your</v>
      </c>
      <c r="G68" s="290" t="str">
        <f>IF(Badges!I129="A","A"," ")</f>
        <v xml:space="preserve"> </v>
      </c>
      <c r="I68" s="289"/>
      <c r="J68" s="292" t="str">
        <f>Badges!C202</f>
        <v>Ask an older Girl Scout</v>
      </c>
      <c r="K68" s="290" t="str">
        <f>IF(Badges!I202="A","A"," ")</f>
        <v xml:space="preserve"> </v>
      </c>
      <c r="M68" s="289"/>
      <c r="N68" s="292" t="str">
        <f>Badges!C276</f>
        <v>Make a simple pet toy</v>
      </c>
      <c r="O68" s="290" t="str">
        <f>IF(Badges!I276="A","A"," ")</f>
        <v xml:space="preserve"> </v>
      </c>
      <c r="Q68" s="289"/>
      <c r="R68" s="292" t="str">
        <f>Badges!C349</f>
        <v>Sit at a different table or area at</v>
      </c>
      <c r="S68" s="290" t="str">
        <f>IF(Badges!I349="A","A"," ")</f>
        <v xml:space="preserve"> </v>
      </c>
    </row>
    <row r="69" spans="1:19">
      <c r="A69" s="289"/>
      <c r="B69" s="292" t="str">
        <f>Badges!C56</f>
        <v>Use the music</v>
      </c>
      <c r="C69" s="290" t="str">
        <f>IF(Badges!I56="A","A"," ")</f>
        <v xml:space="preserve"> </v>
      </c>
      <c r="E69" s="289"/>
      <c r="F69" s="292" t="str">
        <f>Badges!C130</f>
        <v xml:space="preserve">Go to a pottery class at a </v>
      </c>
      <c r="G69" s="290" t="str">
        <f>IF(Badges!I130="A","A"," ")</f>
        <v xml:space="preserve"> </v>
      </c>
      <c r="I69" s="289"/>
      <c r="J69" s="292" t="str">
        <f>Badges!C203</f>
        <v>Invite an experienced hiker to your</v>
      </c>
      <c r="K69" s="290" t="str">
        <f>IF(Badges!I203="A","A"," ")</f>
        <v xml:space="preserve"> </v>
      </c>
      <c r="M69" s="289"/>
      <c r="N69" s="292" t="str">
        <f>Badges!C277</f>
        <v>Learn about how three different</v>
      </c>
      <c r="O69" s="290" t="str">
        <f>IF(Badges!I277="A","A"," ")</f>
        <v xml:space="preserve"> </v>
      </c>
      <c r="Q69" s="289"/>
      <c r="R69" s="292" t="str">
        <f>Badges!C350</f>
        <v>Go to a dance or art class, sports</v>
      </c>
      <c r="S69" s="290" t="str">
        <f>IF(Badges!I350="A","A"," ")</f>
        <v xml:space="preserve"> </v>
      </c>
    </row>
    <row r="70" spans="1:19" ht="23.25">
      <c r="A70" s="471" t="str">
        <f ca="1">MID(CELL("filename",A8),FIND(IF(ISERROR(FIND("]",CELL("filename",A8))),"$","]"),CELL("filename",A8))+1,256)</f>
        <v>Brownie 6</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IF('Age-Level'!I6="A","A","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IF('Age-Level'!I7="A","A"," ")</f>
        <v xml:space="preserve"> </v>
      </c>
    </row>
    <row r="73" spans="1:19">
      <c r="A73" s="485" t="str">
        <f>Summary!A23</f>
        <v>Painting</v>
      </c>
      <c r="B73" s="486"/>
      <c r="C73" s="342" t="str">
        <f>IF(Badges!I376="C","C",IF(Badges!I376="P","P",""))</f>
        <v/>
      </c>
      <c r="E73" s="289"/>
      <c r="F73" s="292" t="str">
        <f>Badges!C387</f>
        <v>Play popcorn</v>
      </c>
      <c r="G73" s="290" t="str">
        <f>IF(Badges!I387="A","A"," ")</f>
        <v xml:space="preserve"> </v>
      </c>
      <c r="I73" s="289"/>
      <c r="J73" s="292" t="str">
        <f>Badges!C460</f>
        <v>Get tips from a medical professional</v>
      </c>
      <c r="K73" s="290" t="str">
        <f>IF(Badges!I460="A","A"," ")</f>
        <v xml:space="preserve"> </v>
      </c>
      <c r="M73" s="289"/>
      <c r="N73" s="292" t="str">
        <f>Badges!C534</f>
        <v>Go to the movies with a friend</v>
      </c>
      <c r="O73" s="290" t="str">
        <f>IF(Badges!I534="A","A"," ")</f>
        <v xml:space="preserve"> </v>
      </c>
      <c r="Q73" s="479" t="str">
        <f>'Age-Level'!C8</f>
        <v>Cookie Pin (Year 1)</v>
      </c>
      <c r="R73" s="479"/>
      <c r="S73" s="297" t="str">
        <f>IF('Age-Level'!I8="A","A"," ")</f>
        <v xml:space="preserve"> </v>
      </c>
    </row>
    <row r="74" spans="1:19">
      <c r="A74" s="475" t="str">
        <f>Summary!A24</f>
        <v>Fair Play</v>
      </c>
      <c r="B74" s="476"/>
      <c r="C74" s="291" t="str">
        <f>IF(Badges!I399="C","C",IF(Badges!I399="P","P",""))</f>
        <v/>
      </c>
      <c r="E74" s="289"/>
      <c r="F74" s="292" t="str">
        <f>Badges!C388</f>
        <v>Untangle yourself from a human</v>
      </c>
      <c r="G74" s="290" t="str">
        <f>IF(Badges!I388="A","A"," ")</f>
        <v xml:space="preserve"> </v>
      </c>
      <c r="I74" s="289"/>
      <c r="J74" s="292" t="str">
        <f>Badges!C461</f>
        <v>Learn with the Red Cross</v>
      </c>
      <c r="K74" s="290" t="str">
        <f>IF(Badges!I461="A","A"," ")</f>
        <v xml:space="preserve"> </v>
      </c>
      <c r="M74" s="289"/>
      <c r="N74" s="292" t="str">
        <f>Badges!C535</f>
        <v>Get outdoors</v>
      </c>
      <c r="O74" s="290" t="str">
        <f>IF(Badges!I535="A","A"," ")</f>
        <v xml:space="preserve"> </v>
      </c>
      <c r="Q74" s="479" t="str">
        <f>'Age-Level'!C9</f>
        <v>Cookie Rally (Year 2)</v>
      </c>
      <c r="R74" s="479"/>
      <c r="S74" s="297" t="str">
        <f>IF('Age-Level'!I9="A","A"," ")</f>
        <v xml:space="preserve"> </v>
      </c>
    </row>
    <row r="75" spans="1:19">
      <c r="A75" s="475" t="str">
        <f>Summary!A25</f>
        <v>Celebrating Community</v>
      </c>
      <c r="B75" s="476"/>
      <c r="C75" s="291" t="str">
        <f>IF(Badges!I422="C","C",IF(Badges!I422="P","P",""))</f>
        <v/>
      </c>
      <c r="E75" s="289"/>
      <c r="F75" s="292" t="str">
        <f>Badges!C389</f>
        <v>Try a game of Octopus Tag</v>
      </c>
      <c r="G75" s="290" t="str">
        <f>IF(Badges!I389="A","A"," ")</f>
        <v xml:space="preserve"> </v>
      </c>
      <c r="I75" s="289"/>
      <c r="J75" s="292" t="str">
        <f>Badges!C462</f>
        <v>Talk to an EMT</v>
      </c>
      <c r="K75" s="290" t="str">
        <f>IF(Badges!I462="A","A"," ")</f>
        <v xml:space="preserve"> </v>
      </c>
      <c r="M75" s="289"/>
      <c r="N75" s="292" t="str">
        <f>Badges!C536</f>
        <v>Have fun with friends</v>
      </c>
      <c r="O75" s="290" t="str">
        <f>IF(Badges!I536="A","A"," ")</f>
        <v xml:space="preserve"> </v>
      </c>
      <c r="Q75" s="479" t="str">
        <f>'Age-Level'!C10</f>
        <v>Cookie Sales (Year 2)</v>
      </c>
      <c r="R75" s="479"/>
      <c r="S75" s="297" t="str">
        <f>IF('Age-Level'!I10="A","A"," ")</f>
        <v xml:space="preserve"> </v>
      </c>
    </row>
    <row r="76" spans="1:19">
      <c r="A76" s="475" t="str">
        <f>Summary!A26</f>
        <v>Snacks</v>
      </c>
      <c r="B76" s="476"/>
      <c r="C76" s="291" t="str">
        <f>IF(Badges!I445="C","C",IF(Badges!I445="P","P",""))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IF('Age-Level'!I11="A","A"," ")</f>
        <v xml:space="preserve"> </v>
      </c>
    </row>
    <row r="77" spans="1:19">
      <c r="A77" s="475" t="str">
        <f>Summary!A27</f>
        <v>Brownie First Aid</v>
      </c>
      <c r="B77" s="476"/>
      <c r="C77" s="291" t="str">
        <f>IF(Badges!I468="C","C",IF(Badges!I468="P","P",""))</f>
        <v/>
      </c>
      <c r="E77" s="289"/>
      <c r="F77" s="292" t="str">
        <f>Badges!C391</f>
        <v>See a sport live or on television</v>
      </c>
      <c r="G77" s="290" t="str">
        <f>IF(Badges!I391="A","A"," ")</f>
        <v xml:space="preserve"> </v>
      </c>
      <c r="I77" s="289"/>
      <c r="J77" s="292" t="str">
        <f>Badges!C464</f>
        <v>Take a hike</v>
      </c>
      <c r="K77" s="290" t="str">
        <f>IF(Badges!I464="A","A"," ")</f>
        <v xml:space="preserve"> </v>
      </c>
      <c r="M77" s="289">
        <v>1</v>
      </c>
      <c r="N77" s="292" t="str">
        <f>Badges!C540</f>
        <v>Learn what every person needs</v>
      </c>
      <c r="O77" s="304"/>
      <c r="Q77" s="479" t="str">
        <f>Summary!A66</f>
        <v>Fall Sales (Year 1)</v>
      </c>
      <c r="R77" s="479"/>
      <c r="S77" s="291" t="str">
        <f>IF('Age-Level'!I13="A","A","")</f>
        <v/>
      </c>
    </row>
    <row r="78" spans="1:19">
      <c r="A78" s="475" t="str">
        <f>Summary!A28</f>
        <v>Brownie Girl Scout Way</v>
      </c>
      <c r="B78" s="476"/>
      <c r="C78" s="291" t="str">
        <f>IF(Badges!I491="C","C",IF(Badges!I491="P","P",""))</f>
        <v/>
      </c>
      <c r="E78" s="289"/>
      <c r="F78" s="292" t="str">
        <f>Badges!C392</f>
        <v>Make more points</v>
      </c>
      <c r="G78" s="290" t="str">
        <f>IF(Badges!I392="A","A"," ")</f>
        <v xml:space="preserve"> </v>
      </c>
      <c r="I78" s="289"/>
      <c r="J78" s="292" t="str">
        <f>Badges!C465</f>
        <v>Read all about it</v>
      </c>
      <c r="K78" s="290" t="str">
        <f>IF(Badges!I465="A","A"," ")</f>
        <v xml:space="preserve"> </v>
      </c>
      <c r="M78" s="289"/>
      <c r="N78" s="292" t="str">
        <f>Badges!C541</f>
        <v>Create a list</v>
      </c>
      <c r="O78" s="290" t="str">
        <f>IF(Badges!I541="A","A"," ")</f>
        <v xml:space="preserve"> </v>
      </c>
      <c r="Q78" s="479" t="str">
        <f>Summary!A67</f>
        <v>Fall Sales (Year 2)</v>
      </c>
      <c r="R78" s="479"/>
      <c r="S78" s="291" t="str">
        <f>IF('Age-Level'!I14="A","A","")</f>
        <v/>
      </c>
    </row>
    <row r="79" spans="1:19">
      <c r="A79" s="477" t="str">
        <f>Summary!A29</f>
        <v>Bugs</v>
      </c>
      <c r="B79" s="478"/>
      <c r="C79" s="341" t="str">
        <f>IF(Badges!I514="C","C",IF(Badges!I514="P","P",""))</f>
        <v/>
      </c>
      <c r="E79" s="289"/>
      <c r="F79" s="292" t="str">
        <f>Badges!C393</f>
        <v>Keep score for a sport you play</v>
      </c>
      <c r="G79" s="290" t="str">
        <f>IF(Badges!I393="A","A"," ")</f>
        <v xml:space="preserve"> </v>
      </c>
      <c r="I79" s="289"/>
      <c r="J79" s="292" t="str">
        <f>Badges!C466</f>
        <v>Talk to an outdoor expert</v>
      </c>
      <c r="K79" s="290" t="str">
        <f>IF(Badges!I466="A","A"," ")</f>
        <v xml:space="preserve"> </v>
      </c>
      <c r="M79" s="289"/>
      <c r="N79" s="292" t="str">
        <f>Badges!C542</f>
        <v>Create posters</v>
      </c>
      <c r="O79" s="290" t="str">
        <f>IF(Badges!I542="A","A"," ")</f>
        <v xml:space="preserve"> </v>
      </c>
      <c r="Q79" s="479" t="str">
        <f>Summary!A68</f>
        <v>Thinking Day (Year 1)</v>
      </c>
      <c r="R79" s="479"/>
      <c r="S79" s="291" t="str">
        <f>IF('Age-Level'!I16="A","A","")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IF(Badges!I543="A","A"," ")</f>
        <v xml:space="preserve"> </v>
      </c>
      <c r="Q80" s="479" t="str">
        <f>Summary!A69</f>
        <v>Thinking Day (Year 2)</v>
      </c>
      <c r="R80" s="479"/>
      <c r="S80" s="291" t="str">
        <f>IF('Age-Level'!I17="A","A","")</f>
        <v/>
      </c>
    </row>
    <row r="81" spans="1:22">
      <c r="A81" s="485" t="str">
        <f>Summary!A31</f>
        <v>Money Manager</v>
      </c>
      <c r="B81" s="486"/>
      <c r="C81" s="342" t="str">
        <f>IF(Badges!I538="C","C",IF(Badges!I538="P","P",""))</f>
        <v/>
      </c>
      <c r="E81" s="289"/>
      <c r="F81" s="292" t="str">
        <f>Badges!C395</f>
        <v xml:space="preserve">Make a team relay that </v>
      </c>
      <c r="G81" s="290" t="str">
        <f>IF(Badges!I395="A","A","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IF('Age-Level'!I19="A","A","")</f>
        <v/>
      </c>
    </row>
    <row r="82" spans="1:22">
      <c r="A82" s="475" t="str">
        <f>Summary!A32</f>
        <v>Philanthropist</v>
      </c>
      <c r="B82" s="476"/>
      <c r="C82" s="291" t="str">
        <f>IF(Badges!I561="C","C",IF(Badges!I561="P","P",""))</f>
        <v/>
      </c>
      <c r="E82" s="289"/>
      <c r="F82" s="292" t="str">
        <f>Badges!C396</f>
        <v>Make a theme day</v>
      </c>
      <c r="G82" s="290" t="str">
        <f>IF(Badges!I396="A","A"," ")</f>
        <v xml:space="preserve"> </v>
      </c>
      <c r="I82" s="289"/>
      <c r="J82" s="292" t="str">
        <f>Badges!C471</f>
        <v>Learn three new Girl Scout songs</v>
      </c>
      <c r="K82" s="290" t="str">
        <f>IF(Badges!I471="A","A"," ")</f>
        <v xml:space="preserve"> </v>
      </c>
      <c r="M82" s="289"/>
      <c r="N82" s="292" t="str">
        <f>Badges!C545</f>
        <v>Do you own research</v>
      </c>
      <c r="O82" s="290" t="str">
        <f>IF(Badges!I545="A","A"," ")</f>
        <v xml:space="preserve"> </v>
      </c>
      <c r="Q82" s="479" t="str">
        <f>Summary!A71</f>
        <v>Rededication (1st year)</v>
      </c>
      <c r="R82" s="479"/>
      <c r="S82" s="291" t="str">
        <f>IF('Age-Level'!I20="A","A","")</f>
        <v/>
      </c>
    </row>
    <row r="83" spans="1:22">
      <c r="A83" s="491" t="str">
        <f>Summary!A33</f>
        <v>Cookie Business</v>
      </c>
      <c r="B83" s="492"/>
      <c r="C83" s="493"/>
      <c r="D83" s="133"/>
      <c r="E83" s="289"/>
      <c r="F83" s="292" t="str">
        <f>Badges!C397</f>
        <v>Make up a championship</v>
      </c>
      <c r="G83" s="290" t="str">
        <f>IF(Badges!I397="A","A"," ")</f>
        <v xml:space="preserve"> </v>
      </c>
      <c r="I83" s="289"/>
      <c r="J83" s="292" t="str">
        <f>Badges!C472</f>
        <v>Learn a new singing game</v>
      </c>
      <c r="K83" s="290" t="str">
        <f>IF(Badges!I472="A","A"," ")</f>
        <v xml:space="preserve"> </v>
      </c>
      <c r="M83" s="289"/>
      <c r="N83" s="292" t="str">
        <f>Badges!C546</f>
        <v>Take a field trip</v>
      </c>
      <c r="O83" s="290" t="str">
        <f>IF(Badges!I546="A","A"," ")</f>
        <v xml:space="preserve"> </v>
      </c>
      <c r="Q83" s="479" t="str">
        <f>Summary!A72</f>
        <v>Rededication (2nd year)</v>
      </c>
      <c r="R83" s="479"/>
      <c r="S83" s="291" t="str">
        <f>IF('Age-Level'!I21="A","A","")</f>
        <v/>
      </c>
    </row>
    <row r="84" spans="1:22">
      <c r="A84" s="475" t="str">
        <f>Summary!A34</f>
        <v>Meet My Customers</v>
      </c>
      <c r="B84" s="476"/>
      <c r="C84" s="291" t="str">
        <f>IF(Badges!I575="C","C",IF(Badges!I575="P","P",""))</f>
        <v/>
      </c>
      <c r="E84" s="466" t="str">
        <f>Badges!B400</f>
        <v>Celebrating Community</v>
      </c>
      <c r="F84" s="466"/>
      <c r="G84" s="466"/>
      <c r="I84" s="289"/>
      <c r="J84" s="292" t="str">
        <f>Badges!C473</f>
        <v>Make up your own song based on</v>
      </c>
      <c r="K84" s="290" t="str">
        <f>IF(Badges!I473="A","A"," ")</f>
        <v xml:space="preserve"> </v>
      </c>
      <c r="M84" s="289"/>
      <c r="N84" s="292" t="str">
        <f>Badges!C547</f>
        <v>Invite a guest speaker</v>
      </c>
      <c r="O84" s="290" t="str">
        <f>IF(Badges!I547="A","A"," ")</f>
        <v xml:space="preserve"> </v>
      </c>
      <c r="Q84" s="479" t="str">
        <f>Summary!A73</f>
        <v>Rededication (3rd year)</v>
      </c>
      <c r="R84" s="479"/>
      <c r="S84" s="291" t="str">
        <f>IF('Age-Level'!I22="A","A","")</f>
        <v/>
      </c>
    </row>
    <row r="85" spans="1:22">
      <c r="A85" s="475" t="str">
        <f>Summary!A35</f>
        <v>Give Back</v>
      </c>
      <c r="B85" s="476"/>
      <c r="C85" s="291" t="str">
        <f>IF(Badges!I588="C","C",IF(Badges!I588="P","P",""))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IF('Age-Level'!I29="C","C","")</f>
        <v/>
      </c>
    </row>
    <row r="86" spans="1:22">
      <c r="A86" s="351"/>
      <c r="B86" s="351"/>
      <c r="C86" s="365"/>
      <c r="E86" s="289"/>
      <c r="F86" s="292" t="str">
        <f>Badges!C402</f>
        <v>Go on a flag hunt</v>
      </c>
      <c r="G86" s="290" t="str">
        <f>IF(Badges!I402="A","A"," ")</f>
        <v xml:space="preserve"> </v>
      </c>
      <c r="I86" s="289"/>
      <c r="J86" s="292" t="str">
        <f>Badges!C475</f>
        <v>Throw a birthday bash</v>
      </c>
      <c r="K86" s="290" t="str">
        <f>IF(Badges!I475="A","A"," ")</f>
        <v xml:space="preserve"> </v>
      </c>
      <c r="M86" s="289"/>
      <c r="N86" s="292" t="str">
        <f>Badges!C549</f>
        <v>Do you own research</v>
      </c>
      <c r="O86" s="290" t="str">
        <f>IF(Badges!I549="A","A"," ")</f>
        <v xml:space="preserve"> </v>
      </c>
      <c r="Q86" s="301">
        <v>1</v>
      </c>
      <c r="R86" s="354" t="str">
        <f>'Age-Level'!C24</f>
        <v>Choose one line from the Law</v>
      </c>
      <c r="S86" s="291" t="str">
        <f>IF('Age-Level'!I24="A","A","")</f>
        <v/>
      </c>
    </row>
    <row r="87" spans="1:22">
      <c r="A87" s="464" t="s">
        <v>83</v>
      </c>
      <c r="B87" s="465"/>
      <c r="C87" s="465"/>
      <c r="E87" s="289"/>
      <c r="F87" s="292" t="str">
        <f>Badges!C403</f>
        <v>Draw your state's symbols</v>
      </c>
      <c r="G87" s="290" t="str">
        <f>IF(Badges!I403="A","A"," ")</f>
        <v xml:space="preserve"> </v>
      </c>
      <c r="I87" s="289"/>
      <c r="J87" s="292" t="str">
        <f>Badges!C476</f>
        <v>Make a birthday card for a Daisy</v>
      </c>
      <c r="K87" s="290" t="str">
        <f>IF(Badges!I476="A","A"," ")</f>
        <v xml:space="preserve"> </v>
      </c>
      <c r="M87" s="289"/>
      <c r="N87" s="292" t="str">
        <f>Badges!C550</f>
        <v>Get secondhand knowledge</v>
      </c>
      <c r="O87" s="290" t="str">
        <f>IF(Badges!I550="A","A"," ")</f>
        <v xml:space="preserve"> </v>
      </c>
      <c r="Q87" s="302">
        <v>2</v>
      </c>
      <c r="R87" s="354" t="str">
        <f>'Age-Level'!C25</f>
        <v>Find a woman in your community</v>
      </c>
      <c r="S87" s="291" t="str">
        <f>IF('Age-Level'!I25="A","A","")</f>
        <v/>
      </c>
    </row>
    <row r="88" spans="1:22">
      <c r="B88" s="497" t="str">
        <f>'Journey Awards'!A6</f>
        <v>Brownie Quest</v>
      </c>
      <c r="C88" s="498"/>
      <c r="E88" s="289"/>
      <c r="F88" s="292" t="str">
        <f>Badges!C404</f>
        <v>Find your own town's symbols</v>
      </c>
      <c r="G88" s="290" t="str">
        <f>IF(Badges!I404="A","A"," ")</f>
        <v xml:space="preserve"> </v>
      </c>
      <c r="I88" s="289"/>
      <c r="J88" s="292" t="str">
        <f>Badges!C477</f>
        <v>Make up a birthday message</v>
      </c>
      <c r="K88" s="290" t="str">
        <f>IF(Badges!I477="A","A"," ")</f>
        <v xml:space="preserve"> </v>
      </c>
      <c r="M88" s="289"/>
      <c r="N88" s="292" t="str">
        <f>Badges!C551</f>
        <v>Invite a guest speaker</v>
      </c>
      <c r="O88" s="290" t="str">
        <f>IF(Badges!I551="A","A"," ")</f>
        <v xml:space="preserve"> </v>
      </c>
      <c r="Q88" s="302">
        <v>3</v>
      </c>
      <c r="R88" s="354" t="str">
        <f>'Age-Level'!C26</f>
        <v>Gather three inspirational quotes</v>
      </c>
      <c r="S88" s="291" t="str">
        <f>IF('Age-Level'!I26="A","A","")</f>
        <v/>
      </c>
    </row>
    <row r="89" spans="1:22">
      <c r="B89" s="298" t="str">
        <f>'Journey Awards'!B7</f>
        <v>The Discover Key</v>
      </c>
      <c r="C89" s="297" t="str">
        <f>'Journey Awards'!I11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IF('Age-Level'!I27="A","A","")</f>
        <v/>
      </c>
    </row>
    <row r="90" spans="1:22">
      <c r="B90" s="298" t="str">
        <f>'Journey Awards'!B12</f>
        <v>The Connect Key</v>
      </c>
      <c r="C90" s="297" t="str">
        <f>'Journey Awards'!I16</f>
        <v/>
      </c>
      <c r="E90" s="289"/>
      <c r="F90" s="292" t="str">
        <f>Badges!C406</f>
        <v>Choose natinoal songs</v>
      </c>
      <c r="G90" s="290" t="str">
        <f>IF(Badges!I406="A","A"," ")</f>
        <v xml:space="preserve"> </v>
      </c>
      <c r="I90" s="289"/>
      <c r="J90" s="292" t="str">
        <f>Badges!C479</f>
        <v>Make up a game about your</v>
      </c>
      <c r="K90" s="290" t="str">
        <f>IF(Badges!I479="A","A"," ")</f>
        <v xml:space="preserve"> </v>
      </c>
      <c r="M90" s="289"/>
      <c r="N90" s="292" t="str">
        <f>Badges!C553</f>
        <v>Take a field trip</v>
      </c>
      <c r="O90" s="290" t="str">
        <f>IF(Badges!I553="A","A"," ")</f>
        <v xml:space="preserve"> </v>
      </c>
      <c r="Q90" s="355">
        <v>5</v>
      </c>
      <c r="R90" s="354" t="str">
        <f>'Age-Level'!C28</f>
        <v>Keep the connection strong.</v>
      </c>
      <c r="S90" s="291" t="str">
        <f>IF('Age-Level'!I28="A","A","")</f>
        <v/>
      </c>
    </row>
    <row r="91" spans="1:22">
      <c r="B91" s="298" t="str">
        <f>'Journey Awards'!B17</f>
        <v>The Take Action Key</v>
      </c>
      <c r="C91" s="297" t="str">
        <f>'Journey Awards'!I21</f>
        <v/>
      </c>
      <c r="E91" s="289"/>
      <c r="F91" s="292" t="str">
        <f>Badges!C407</f>
        <v>Pick three community songs</v>
      </c>
      <c r="G91" s="290" t="str">
        <f>IF(Badges!I407="A","A"," ")</f>
        <v xml:space="preserve"> </v>
      </c>
      <c r="I91" s="289"/>
      <c r="J91" s="292" t="str">
        <f>Badges!C480</f>
        <v>Create a story, play, or puppet</v>
      </c>
      <c r="K91" s="290" t="str">
        <f>IF(Badges!I480="A","A"," ")</f>
        <v xml:space="preserve"> </v>
      </c>
      <c r="M91" s="289"/>
      <c r="N91" s="292" t="str">
        <f>Badges!C554</f>
        <v>Invite a guest speaker</v>
      </c>
      <c r="O91" s="290" t="str">
        <f>IF(Badges!I554="A","A"," ")</f>
        <v xml:space="preserve"> </v>
      </c>
      <c r="Q91" s="489" t="str">
        <f>Summary!A75</f>
        <v>My Promise, My Faith (Year 2)</v>
      </c>
      <c r="R91" s="482"/>
      <c r="S91" s="336" t="str">
        <f>IF('Age-Level'!I35="C","C","")</f>
        <v/>
      </c>
    </row>
    <row r="92" spans="1:22">
      <c r="B92" s="298" t="str">
        <f>'Journey Awards'!B22</f>
        <v>The Brownie Quest Award</v>
      </c>
      <c r="C92" s="297" t="str">
        <f>'Journey Awards'!I24</f>
        <v/>
      </c>
      <c r="E92" s="289"/>
      <c r="F92" s="292" t="str">
        <f>Badges!C408</f>
        <v>Find three celebration songs</v>
      </c>
      <c r="G92" s="290" t="str">
        <f>IF(Badges!I408="A","A"," ")</f>
        <v xml:space="preserve"> </v>
      </c>
      <c r="I92" s="289"/>
      <c r="J92" s="292" t="str">
        <f>Badges!C481</f>
        <v>Make a team mural, collage, flag</v>
      </c>
      <c r="K92" s="290" t="str">
        <f>IF(Badges!I481="A","A"," ")</f>
        <v xml:space="preserve"> </v>
      </c>
      <c r="M92" s="289"/>
      <c r="N92" s="292" t="str">
        <f>Badges!C555</f>
        <v>Find out about helping people</v>
      </c>
      <c r="O92" s="290" t="str">
        <f>IF(Badges!I555="A","A"," ")</f>
        <v xml:space="preserve"> </v>
      </c>
      <c r="Q92" s="301">
        <v>1</v>
      </c>
      <c r="R92" s="354" t="str">
        <f>'Age-Level'!C31</f>
        <v>Choose one line from the Law</v>
      </c>
      <c r="S92" s="291" t="str">
        <f>IF('Age-Level'!I31="A","A","")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IF('Age-Level'!I32="A","A","")</f>
        <v/>
      </c>
    </row>
    <row r="94" spans="1:22">
      <c r="A94" s="349"/>
      <c r="B94" s="298" t="str">
        <f>'Journey Awards'!B28</f>
        <v>LOVE Water</v>
      </c>
      <c r="C94" s="297" t="str">
        <f>'Journey Awards'!I31</f>
        <v/>
      </c>
      <c r="E94" s="289"/>
      <c r="F94" s="292" t="str">
        <f>Badges!C410</f>
        <v>Join a parade</v>
      </c>
      <c r="G94" s="290" t="str">
        <f>IF(Badges!I410="A","A"," ")</f>
        <v xml:space="preserve"> </v>
      </c>
      <c r="I94" s="289"/>
      <c r="J94" s="292" t="str">
        <f>Badges!C483</f>
        <v>A better room or home</v>
      </c>
      <c r="K94" s="290" t="str">
        <f>IF(Badges!I483="A","A"," ")</f>
        <v xml:space="preserve"> </v>
      </c>
      <c r="M94" s="289"/>
      <c r="N94" s="292" t="str">
        <f>Badges!C557</f>
        <v>Donate money</v>
      </c>
      <c r="O94" s="290" t="str">
        <f>IF(Badges!I557="A","A"," ")</f>
        <v xml:space="preserve"> </v>
      </c>
      <c r="Q94" s="302">
        <v>3</v>
      </c>
      <c r="R94" s="354" t="str">
        <f>'Age-Level'!C33</f>
        <v>Gather three inspirational quotes</v>
      </c>
      <c r="S94" s="291" t="str">
        <f>IF('Age-Level'!I33="A","A","")</f>
        <v/>
      </c>
    </row>
    <row r="95" spans="1:22">
      <c r="A95" s="349"/>
      <c r="B95" s="298" t="str">
        <f>'Journey Awards'!B32</f>
        <v>SAVE Water</v>
      </c>
      <c r="C95" s="297" t="str">
        <f>'Journey Awards'!I34</f>
        <v/>
      </c>
      <c r="E95" s="289"/>
      <c r="F95" s="292" t="str">
        <f>Badges!C411</f>
        <v>Learn to march</v>
      </c>
      <c r="G95" s="290" t="str">
        <f>IF(Badges!I411="A","A"," ")</f>
        <v xml:space="preserve"> </v>
      </c>
      <c r="I95" s="289"/>
      <c r="J95" s="292" t="str">
        <f>Badges!C484</f>
        <v>A better meeting place</v>
      </c>
      <c r="K95" s="290" t="str">
        <f>IF(Badges!I484="A","A"," ")</f>
        <v xml:space="preserve"> </v>
      </c>
      <c r="M95" s="289"/>
      <c r="N95" s="292" t="str">
        <f>Badges!C558</f>
        <v>Organize a great food donation</v>
      </c>
      <c r="O95" s="290" t="str">
        <f>IF(Badges!I558="A","A"," ")</f>
        <v xml:space="preserve"> </v>
      </c>
      <c r="Q95" s="302">
        <v>4</v>
      </c>
      <c r="R95" s="354" t="str">
        <f>'Age-Level'!C34</f>
        <v>Make something to remind you</v>
      </c>
      <c r="S95" s="291" t="str">
        <f>IF('Age-Level'!I34="A","A","")</f>
        <v/>
      </c>
      <c r="U95" s="288"/>
      <c r="V95" s="288"/>
    </row>
    <row r="96" spans="1:22">
      <c r="A96" s="226"/>
      <c r="B96" s="298" t="str">
        <f>'Journey Awards'!B35</f>
        <v>SHARE Water</v>
      </c>
      <c r="C96" s="297" t="str">
        <f>'Journey Awards'!I37</f>
        <v/>
      </c>
      <c r="E96" s="289"/>
      <c r="F96" s="292" t="str">
        <f>Badges!C412</f>
        <v>See a band review or field show</v>
      </c>
      <c r="G96" s="290" t="str">
        <f>IF(Badges!I412="A","A"," ")</f>
        <v xml:space="preserve"> </v>
      </c>
      <c r="I96" s="289"/>
      <c r="J96" s="292" t="str">
        <f>Badges!C485</f>
        <v>A better classroom</v>
      </c>
      <c r="K96" s="290" t="str">
        <f>IF(Badges!I485="A","A"," ")</f>
        <v xml:space="preserve"> </v>
      </c>
      <c r="M96" s="289"/>
      <c r="N96" s="292" t="str">
        <f>Badges!C559</f>
        <v>Host a clothing-donation party</v>
      </c>
      <c r="O96" s="290" t="str">
        <f>IF(Badges!I559="A","A"," ")</f>
        <v xml:space="preserve"> </v>
      </c>
      <c r="Q96" s="355">
        <v>5</v>
      </c>
      <c r="R96" s="354" t="str">
        <f>'Age-Level'!C35</f>
        <v>Keep the connection strong.</v>
      </c>
      <c r="S96" s="291" t="str">
        <f>IF('Age-Level'!I35="A","A","")</f>
        <v/>
      </c>
      <c r="U96" s="288"/>
      <c r="V96" s="288"/>
    </row>
    <row r="97" spans="1:23">
      <c r="A97" s="226"/>
      <c r="B97" s="298" t="str">
        <f>'Journey Awards'!B38</f>
        <v>WOW!</v>
      </c>
      <c r="C97" s="297" t="str">
        <f>'Journey Awards'!I40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IF('Age-Level'!I38="A","A","")</f>
        <v/>
      </c>
      <c r="U97" s="288"/>
      <c r="V97" s="288"/>
    </row>
    <row r="98" spans="1:23" ht="14.25" customHeight="1">
      <c r="B98" s="352" t="str">
        <f>'Journey Awards'!A43</f>
        <v>A World of Girls</v>
      </c>
      <c r="C98" s="353"/>
      <c r="E98" s="289"/>
      <c r="F98" s="292" t="str">
        <f>Badges!C414</f>
        <v>Follow a landmark trail</v>
      </c>
      <c r="G98" s="290" t="str">
        <f>IF(Badges!I414="A","A"," ")</f>
        <v xml:space="preserve"> </v>
      </c>
      <c r="I98" s="289"/>
      <c r="J98" s="292" t="str">
        <f>Badges!C487</f>
        <v>Follow in a Girl Scout's footsteps</v>
      </c>
      <c r="K98" s="290" t="str">
        <f>IF(Badges!I487="A","A"," ")</f>
        <v xml:space="preserve"> </v>
      </c>
      <c r="M98" s="289">
        <v>1</v>
      </c>
      <c r="N98" s="292" t="str">
        <f>Badges!C564</f>
        <v>Find out where your customers are</v>
      </c>
      <c r="O98" s="304"/>
      <c r="Q98" s="479" t="str">
        <f>Summary!A77</f>
        <v>Journey Summit Pin</v>
      </c>
      <c r="R98" s="479"/>
      <c r="S98" s="291" t="str">
        <f>IF('Age-Level'!I40="C","C","")</f>
        <v/>
      </c>
      <c r="U98" s="288"/>
      <c r="V98" s="288"/>
    </row>
    <row r="99" spans="1:23">
      <c r="B99" s="298" t="str">
        <f>'Journey Awards'!B44</f>
        <v>Hear a Story</v>
      </c>
      <c r="C99" s="297" t="str">
        <f>'Journey Awards'!I46</f>
        <v/>
      </c>
      <c r="E99" s="289"/>
      <c r="F99" s="292" t="str">
        <f>Badges!C415</f>
        <v>Tour a landmark that honors the</v>
      </c>
      <c r="G99" s="290" t="str">
        <f>IF(Badges!I415="A","A"," ")</f>
        <v xml:space="preserve"> </v>
      </c>
      <c r="I99" s="289"/>
      <c r="J99" s="292" t="str">
        <f>Badges!C488</f>
        <v>Read the Brownie Story from an</v>
      </c>
      <c r="K99" s="290" t="str">
        <f>IF(Badges!I488="A","A"," ")</f>
        <v xml:space="preserve"> </v>
      </c>
      <c r="M99" s="289"/>
      <c r="N99" s="292" t="str">
        <f>Badges!C565</f>
        <v xml:space="preserve">Talk to your family or Brownie </v>
      </c>
      <c r="O99" s="290" t="str">
        <f>IF(Badges!I565="A","A"," ")</f>
        <v xml:space="preserve"> </v>
      </c>
      <c r="Q99" s="479" t="str">
        <f>Summary!A78</f>
        <v>Safety Award</v>
      </c>
      <c r="R99" s="480"/>
      <c r="S99" s="300"/>
      <c r="U99" s="366"/>
      <c r="V99" s="367"/>
      <c r="W99" s="350"/>
    </row>
    <row r="100" spans="1:23">
      <c r="B100" s="298" t="str">
        <f>'Journey Awards'!B47</f>
        <v>Change a Story</v>
      </c>
      <c r="C100" s="297" t="str">
        <f>'Journey Awards'!I49</f>
        <v/>
      </c>
      <c r="E100" s="289"/>
      <c r="F100" s="292" t="str">
        <f>Badges!C416</f>
        <v>Make a landmark map</v>
      </c>
      <c r="G100" s="290" t="str">
        <f>IF(Badges!I416="A","A"," ")</f>
        <v xml:space="preserve"> </v>
      </c>
      <c r="I100" s="289"/>
      <c r="J100" s="292" t="str">
        <f>Badges!C489</f>
        <v>Make up a story about Campbell</v>
      </c>
      <c r="K100" s="290" t="str">
        <f>IF(Badges!I489="A","A"," ")</f>
        <v xml:space="preserve"> </v>
      </c>
      <c r="M100" s="289">
        <v>2</v>
      </c>
      <c r="N100" s="292" t="str">
        <f>Badges!C566</f>
        <v>Talk to some customers</v>
      </c>
      <c r="O100" s="304"/>
      <c r="Q100" s="301">
        <v>1</v>
      </c>
      <c r="R100" s="354" t="str">
        <f>'Age-Level'!C42</f>
        <v xml:space="preserve">Talk to a teacher, parent, or </v>
      </c>
      <c r="S100" s="291" t="str">
        <f>IF('Age-Level'!I42="A","A","")</f>
        <v/>
      </c>
      <c r="U100" s="288"/>
      <c r="V100" s="288"/>
    </row>
    <row r="101" spans="1:23">
      <c r="B101" s="298" t="str">
        <f>'Journey Awards'!B50</f>
        <v>Tell a Story</v>
      </c>
      <c r="C101" s="297" t="str">
        <f>'Journey Awards'!I52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IF(Badges!I567="A","A"," ")</f>
        <v xml:space="preserve"> </v>
      </c>
      <c r="Q101" s="302">
        <v>2</v>
      </c>
      <c r="R101" s="354" t="str">
        <f>'Age-Level'!C43</f>
        <v>Get a map of your neighborhood</v>
      </c>
      <c r="S101" s="291" t="str">
        <f>IF('Age-Level'!I43="A","A","")</f>
        <v/>
      </c>
      <c r="U101" s="288"/>
      <c r="V101" s="288"/>
    </row>
    <row r="102" spans="1:23">
      <c r="B102" s="298" t="str">
        <f>'Journey Awards'!B53</f>
        <v>Better World for Girls!</v>
      </c>
      <c r="C102" s="297" t="str">
        <f>'Journey Awards'!I55</f>
        <v/>
      </c>
      <c r="E102" s="289"/>
      <c r="F102" s="292" t="str">
        <f>Badges!C418</f>
        <v>Join a flag ceremony</v>
      </c>
      <c r="G102" s="290" t="str">
        <f>IF(Badges!I418="A","A","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IF('Age-Level'!I44="A","A","")</f>
        <v/>
      </c>
      <c r="U102" s="288"/>
      <c r="V102" s="288"/>
    </row>
    <row r="103" spans="1:23">
      <c r="B103" s="348"/>
      <c r="C103" s="348"/>
      <c r="E103" s="289"/>
      <c r="F103" s="292" t="str">
        <f>Badges!C419</f>
        <v>Join a town ceremony</v>
      </c>
      <c r="G103" s="290" t="str">
        <f>IF(Badges!I419="A","A"," ")</f>
        <v xml:space="preserve"> </v>
      </c>
      <c r="I103" s="289"/>
      <c r="J103" s="292" t="str">
        <f>Badges!C494</f>
        <v>Talk to a bug specialist in your</v>
      </c>
      <c r="K103" s="290" t="str">
        <f>IF(Badges!I494="A","A"," ")</f>
        <v xml:space="preserve"> </v>
      </c>
      <c r="M103" s="289"/>
      <c r="N103" s="292" t="str">
        <f>Badges!C569</f>
        <v>In your group or with your family</v>
      </c>
      <c r="O103" s="290" t="str">
        <f>IF(Badges!I569="A","A"," ")</f>
        <v xml:space="preserve"> </v>
      </c>
      <c r="Q103" s="302">
        <v>4</v>
      </c>
      <c r="R103" s="354" t="str">
        <f>'Age-Level'!C45</f>
        <v>Choose an upcoming trip you</v>
      </c>
      <c r="S103" s="291" t="str">
        <f>IF('Age-Level'!I45="A","A","")</f>
        <v/>
      </c>
      <c r="U103" s="288"/>
      <c r="V103" s="288"/>
    </row>
    <row r="104" spans="1:23">
      <c r="A104" s="464" t="s">
        <v>427</v>
      </c>
      <c r="B104" s="465"/>
      <c r="C104" s="465"/>
      <c r="E104" s="289"/>
      <c r="F104" s="292" t="str">
        <f>Badges!C420</f>
        <v>Make up your own</v>
      </c>
      <c r="G104" s="290" t="str">
        <f>IF(Badges!I420="A","A"," ")</f>
        <v xml:space="preserve"> </v>
      </c>
      <c r="I104" s="289"/>
      <c r="J104" s="292" t="str">
        <f>Badges!C495</f>
        <v>With an adult's help, find websites</v>
      </c>
      <c r="K104" s="290" t="str">
        <f>IF(Badges!I495="A","A"," ")</f>
        <v xml:space="preserve"> </v>
      </c>
      <c r="M104" s="289">
        <v>4</v>
      </c>
      <c r="N104" s="292" t="str">
        <f>Badges!C570</f>
        <v>Role-play good customer relations</v>
      </c>
      <c r="O104" s="304"/>
      <c r="Q104" s="355">
        <v>5</v>
      </c>
      <c r="R104" s="354" t="str">
        <f>'Age-Level'!C46</f>
        <v>Find out what natural disasters</v>
      </c>
      <c r="S104" s="291" t="str">
        <f>IF('Age-Level'!I46="A","A","")</f>
        <v/>
      </c>
      <c r="U104" s="288"/>
      <c r="V104" s="288"/>
    </row>
    <row r="105" spans="1:23">
      <c r="A105" s="293"/>
      <c r="B105" s="356" t="str">
        <f>Bridging!B6</f>
        <v>Pass It On!</v>
      </c>
      <c r="C105" s="342" t="str">
        <f>IF(Bridging!I10="C","C",IF(Bridging!I10="P","P",""))</f>
        <v/>
      </c>
      <c r="E105" s="466" t="str">
        <f>Badges!B423</f>
        <v>Snacks</v>
      </c>
      <c r="F105" s="467"/>
      <c r="G105" s="467"/>
      <c r="I105" s="289"/>
      <c r="J105" s="292" t="str">
        <f>Badges!C496</f>
        <v>Read a book or watch a video</v>
      </c>
      <c r="K105" s="290" t="str">
        <f>IF(Badges!I496="A","A"," ")</f>
        <v xml:space="preserve"> </v>
      </c>
      <c r="M105" s="289"/>
      <c r="N105" s="292" t="str">
        <f>Badges!C571</f>
        <v>With your friends or family</v>
      </c>
      <c r="O105" s="290" t="str">
        <f>IF(Badges!I571="A","A"," ")</f>
        <v xml:space="preserve"> </v>
      </c>
      <c r="Q105" s="479" t="str">
        <f>'Age-Level'!C49</f>
        <v>International Friendship</v>
      </c>
      <c r="R105" s="479"/>
      <c r="S105" s="291" t="str">
        <f>IF('Age-Level'!I49="A","A","")</f>
        <v/>
      </c>
      <c r="U105" s="288"/>
      <c r="V105" s="288"/>
    </row>
    <row r="106" spans="1:23">
      <c r="A106" s="293"/>
      <c r="B106" s="295" t="str">
        <f>Bridging!B11</f>
        <v>Look Ahead!</v>
      </c>
      <c r="C106" s="291" t="str">
        <f>IF(Bridging!I15="C","C",IF(Bridging!I15="P","P",""))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IF(Bridging!I17="C","C",IF(Bridging!I17="P","P",""))</f>
        <v/>
      </c>
      <c r="E107" s="289"/>
      <c r="F107" s="292" t="str">
        <f>Badges!C425</f>
        <v>Is the food good for me?</v>
      </c>
      <c r="G107" s="290" t="str">
        <f>IF(Badges!I425="A","A"," ")</f>
        <v xml:space="preserve"> </v>
      </c>
      <c r="I107" s="289"/>
      <c r="J107" s="292" t="str">
        <f>Badges!C498</f>
        <v>Make a paper-plate spider</v>
      </c>
      <c r="K107" s="290" t="str">
        <f>IF(Badges!I498="A","A"," ")</f>
        <v xml:space="preserve"> </v>
      </c>
      <c r="M107" s="289"/>
      <c r="N107" s="292" t="str">
        <f>Badges!C573</f>
        <v>Everybody who buys cookies is</v>
      </c>
      <c r="O107" s="290" t="str">
        <f>IF(Badges!I573="A","A"," ")</f>
        <v xml:space="preserve"> </v>
      </c>
      <c r="Q107" s="464" t="s">
        <v>429</v>
      </c>
      <c r="R107" s="468"/>
      <c r="S107" s="468"/>
      <c r="U107" s="288"/>
      <c r="V107" s="288"/>
    </row>
    <row r="108" spans="1:23">
      <c r="B108" s="296" t="s">
        <v>88</v>
      </c>
      <c r="C108" s="291" t="str">
        <f>IF(Bridging!I18="C","C",IF(Bridging!I18="P","P",""))</f>
        <v/>
      </c>
      <c r="E108" s="289"/>
      <c r="F108" s="292" t="str">
        <f>Badges!C426</f>
        <v>Is the food good for the earth?</v>
      </c>
      <c r="G108" s="290" t="str">
        <f>IF(Badges!I426="A","A"," ")</f>
        <v xml:space="preserve"> </v>
      </c>
      <c r="I108" s="289"/>
      <c r="J108" s="292" t="str">
        <f>Badges!C499</f>
        <v>Make an egg-carton caterpillar</v>
      </c>
      <c r="K108" s="290" t="str">
        <f>IF(Badges!I499="A","A"," ")</f>
        <v xml:space="preserve"> </v>
      </c>
      <c r="M108" s="466" t="str">
        <f>Badges!B576</f>
        <v>Give Back</v>
      </c>
      <c r="N108" s="467"/>
      <c r="O108" s="467"/>
      <c r="Q108" s="480" t="str">
        <f>'Fun Patches'!C24</f>
        <v>&lt;List Patch Here&gt;</v>
      </c>
      <c r="R108" s="481"/>
      <c r="S108" s="297" t="str">
        <f>IF('Fun Patches'!I24="A","A"," ")</f>
        <v xml:space="preserve"> </v>
      </c>
      <c r="U108" s="288"/>
      <c r="V108" s="288"/>
    </row>
    <row r="109" spans="1:23">
      <c r="B109" s="338"/>
      <c r="C109" s="350"/>
      <c r="E109" s="289"/>
      <c r="F109" s="292" t="str">
        <f>Badges!C427</f>
        <v>What's in that snack?</v>
      </c>
      <c r="G109" s="290" t="str">
        <f>IF(Badges!I427="A","A"," ")</f>
        <v xml:space="preserve"> </v>
      </c>
      <c r="I109" s="289"/>
      <c r="J109" s="292" t="str">
        <f>Badges!C500</f>
        <v>Make your own butterfly</v>
      </c>
      <c r="K109" s="290" t="str">
        <f>IF(Badges!I500="A","A"," ")</f>
        <v xml:space="preserve"> </v>
      </c>
      <c r="M109" s="289">
        <v>1</v>
      </c>
      <c r="N109" s="292" t="str">
        <f>Badges!C577</f>
        <v>Find out about businesses that</v>
      </c>
      <c r="O109" s="304"/>
      <c r="Q109" s="480" t="str">
        <f>'Fun Patches'!C25</f>
        <v>&lt;List Patch Here&gt;</v>
      </c>
      <c r="R109" s="481"/>
      <c r="S109" s="297" t="str">
        <f>IF('Fun Patches'!I25="A","A","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IF(Badges!I578="A","A"," ")</f>
        <v xml:space="preserve"> </v>
      </c>
      <c r="Q110" s="480" t="str">
        <f>'Fun Patches'!C26</f>
        <v>&lt;List Patch Here&gt;</v>
      </c>
      <c r="R110" s="481"/>
      <c r="S110" s="297" t="str">
        <f>IF('Fun Patches'!I26="A","A"," ")</f>
        <v xml:space="preserve"> </v>
      </c>
      <c r="U110" s="367"/>
      <c r="V110" s="367"/>
      <c r="W110" s="350"/>
    </row>
    <row r="111" spans="1:23">
      <c r="A111" s="289">
        <v>1</v>
      </c>
      <c r="B111" s="292" t="str">
        <f>Badges!C355</f>
        <v>Get Inspired</v>
      </c>
      <c r="C111" s="304"/>
      <c r="E111" s="289"/>
      <c r="F111" s="292" t="str">
        <f>Badges!C429</f>
        <v>Make your own restaurant snack</v>
      </c>
      <c r="G111" s="290" t="str">
        <f>IF(Badges!I429="A","A"," ")</f>
        <v xml:space="preserve"> </v>
      </c>
      <c r="I111" s="289"/>
      <c r="J111" s="292" t="str">
        <f>Badges!C502</f>
        <v>Watch three bugs</v>
      </c>
      <c r="K111" s="290" t="str">
        <f>IF(Badges!I502="A","A"," ")</f>
        <v xml:space="preserve"> </v>
      </c>
      <c r="M111" s="289">
        <v>2</v>
      </c>
      <c r="N111" s="292" t="str">
        <f>Badges!C579</f>
        <v>Set a giving goal</v>
      </c>
      <c r="O111" s="304"/>
      <c r="Q111" s="480" t="str">
        <f>'Fun Patches'!C27</f>
        <v>&lt;List Patch Here&gt;</v>
      </c>
      <c r="R111" s="481"/>
      <c r="S111" s="297" t="str">
        <f>IF('Fun Patches'!I27="A","A"," ")</f>
        <v xml:space="preserve"> </v>
      </c>
      <c r="U111" s="288"/>
      <c r="V111" s="288"/>
    </row>
    <row r="112" spans="1:23">
      <c r="A112" s="289"/>
      <c r="B112" s="292" t="str">
        <f>Badges!C356</f>
        <v>Talk to a painter</v>
      </c>
      <c r="C112" s="290" t="str">
        <f>IF(Badges!I356="A","A"," ")</f>
        <v xml:space="preserve"> </v>
      </c>
      <c r="E112" s="289"/>
      <c r="F112" s="292" t="str">
        <f>Badges!C430</f>
        <v>Make a savory snack from a</v>
      </c>
      <c r="G112" s="290" t="str">
        <f>IF(Badges!I430="A","A"," ")</f>
        <v xml:space="preserve"> </v>
      </c>
      <c r="I112" s="289"/>
      <c r="J112" s="292" t="str">
        <f>Badges!C503</f>
        <v>With an adult, find an ant trail</v>
      </c>
      <c r="K112" s="290" t="str">
        <f>IF(Badges!I503="A","A"," ")</f>
        <v xml:space="preserve"> </v>
      </c>
      <c r="M112" s="289"/>
      <c r="N112" s="292" t="str">
        <f>Badges!C580</f>
        <v xml:space="preserve">With your Brownie friends, talk </v>
      </c>
      <c r="O112" s="290" t="str">
        <f>IF(Badges!I580="A","A"," ")</f>
        <v xml:space="preserve"> </v>
      </c>
      <c r="Q112" s="480" t="str">
        <f>'Fun Patches'!C28</f>
        <v>&lt;List Patch Here&gt;</v>
      </c>
      <c r="R112" s="481"/>
      <c r="S112" s="297" t="str">
        <f>IF('Fun Patches'!I28="A","A"," ")</f>
        <v xml:space="preserve"> </v>
      </c>
      <c r="U112" s="288"/>
      <c r="V112" s="288"/>
    </row>
    <row r="113" spans="1:22">
      <c r="A113" s="289"/>
      <c r="B113" s="292" t="str">
        <f>Badges!C357</f>
        <v>Go to an art show or museum</v>
      </c>
      <c r="C113" s="290" t="str">
        <f>IF(Badges!I357="A","A"," ")</f>
        <v xml:space="preserve"> </v>
      </c>
      <c r="E113" s="289"/>
      <c r="F113" s="292" t="str">
        <f>Badges!C431</f>
        <v>Make a veggie face</v>
      </c>
      <c r="G113" s="290" t="str">
        <f>IF(Badges!I431="A","A"," ")</f>
        <v xml:space="preserve"> </v>
      </c>
      <c r="I113" s="289"/>
      <c r="J113" s="292" t="str">
        <f>Badges!C504</f>
        <v>Make a bug box</v>
      </c>
      <c r="K113" s="290" t="str">
        <f>IF(Badges!I504="A","A"," ")</f>
        <v xml:space="preserve"> </v>
      </c>
      <c r="M113" s="289">
        <v>3</v>
      </c>
      <c r="N113" s="292" t="str">
        <f>Badges!C581</f>
        <v>Involve your customers</v>
      </c>
      <c r="O113" s="304"/>
      <c r="Q113" s="480" t="str">
        <f>'Fun Patches'!C29</f>
        <v>&lt;List Patch Here&gt;</v>
      </c>
      <c r="R113" s="481"/>
      <c r="S113" s="297" t="str">
        <f>IF('Fun Patches'!I29="A","A"," ")</f>
        <v xml:space="preserve"> </v>
      </c>
      <c r="U113" s="288"/>
      <c r="V113" s="288"/>
    </row>
    <row r="114" spans="1:22">
      <c r="A114" s="289"/>
      <c r="B114" s="292" t="str">
        <f>Badges!C358</f>
        <v xml:space="preserve">Team up with an adult to find </v>
      </c>
      <c r="C114" s="290" t="str">
        <f>IF(Badges!I358="A","A","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IF(Badges!I582="A","A"," ")</f>
        <v xml:space="preserve"> </v>
      </c>
      <c r="Q114" s="480" t="str">
        <f>'Fun Patches'!C30</f>
        <v>&lt;List Patch Here&gt;</v>
      </c>
      <c r="R114" s="481"/>
      <c r="S114" s="297" t="str">
        <f>IF('Fun Patches'!I30="A","A"," ")</f>
        <v xml:space="preserve"> </v>
      </c>
      <c r="U114" s="288"/>
      <c r="V114" s="288"/>
    </row>
    <row r="115" spans="1:22">
      <c r="A115" s="289">
        <v>2</v>
      </c>
      <c r="B115" s="292" t="str">
        <f>Badges!C359</f>
        <v>Paint the real world</v>
      </c>
      <c r="C115" s="304"/>
      <c r="E115" s="289"/>
      <c r="F115" s="292" t="str">
        <f>Badges!C433</f>
        <v>Create a holiday dessert</v>
      </c>
      <c r="G115" s="290" t="str">
        <f>IF(Badges!I433="A","A"," ")</f>
        <v xml:space="preserve"> </v>
      </c>
      <c r="I115" s="289"/>
      <c r="J115" s="292" t="str">
        <f>Badges!C506</f>
        <v>Draw a cocoon</v>
      </c>
      <c r="K115" s="290" t="str">
        <f>IF(Badges!I506="A","A"," ")</f>
        <v xml:space="preserve"> </v>
      </c>
      <c r="M115" s="289">
        <v>4</v>
      </c>
      <c r="N115" s="292" t="str">
        <f>Badges!C583</f>
        <v>Practice giving back</v>
      </c>
      <c r="O115" s="304"/>
      <c r="Q115" s="480" t="str">
        <f>'Fun Patches'!C31</f>
        <v>&lt;List Patch Here&gt;</v>
      </c>
      <c r="R115" s="481"/>
      <c r="S115" s="297" t="str">
        <f>IF('Fun Patches'!I31="A","A"," ")</f>
        <v xml:space="preserve"> </v>
      </c>
      <c r="U115" s="288"/>
      <c r="V115" s="288"/>
    </row>
    <row r="116" spans="1:22">
      <c r="A116" s="289"/>
      <c r="B116" s="292" t="str">
        <f>Badges!C360</f>
        <v>Paint a portrait of a family</v>
      </c>
      <c r="C116" s="290" t="str">
        <f>IF(Badges!I360="A","A"," ")</f>
        <v xml:space="preserve"> </v>
      </c>
      <c r="E116" s="289"/>
      <c r="F116" s="292" t="str">
        <f>Badges!C434</f>
        <v>Make a snack "in disguise"</v>
      </c>
      <c r="G116" s="290" t="str">
        <f>IF(Badges!I434="A","A"," ")</f>
        <v xml:space="preserve"> </v>
      </c>
      <c r="I116" s="289"/>
      <c r="J116" s="292" t="str">
        <f>Badges!C507</f>
        <v>Make a model of a bug house</v>
      </c>
      <c r="K116" s="290" t="str">
        <f>IF(Badges!I507="A","A"," ")</f>
        <v xml:space="preserve"> </v>
      </c>
      <c r="M116" s="289"/>
      <c r="N116" s="292" t="str">
        <f>Badges!C584</f>
        <v>If you want to help others with your</v>
      </c>
      <c r="O116" s="290" t="str">
        <f>IF(Badges!I584="A","A"," ")</f>
        <v xml:space="preserve"> </v>
      </c>
      <c r="Q116" s="480" t="str">
        <f>'Fun Patches'!C32</f>
        <v>&lt;List Patch Here&gt;</v>
      </c>
      <c r="R116" s="481"/>
      <c r="S116" s="297" t="str">
        <f>IF('Fun Patches'!I32="A","A"," ")</f>
        <v xml:space="preserve"> </v>
      </c>
    </row>
    <row r="117" spans="1:22">
      <c r="A117" s="289"/>
      <c r="B117" s="292" t="str">
        <f>Badges!C361</f>
        <v>Paint an outdoor landscape</v>
      </c>
      <c r="C117" s="290" t="str">
        <f>IF(Badges!I361="A","A"," ")</f>
        <v xml:space="preserve"> </v>
      </c>
      <c r="E117" s="289"/>
      <c r="F117" s="292" t="str">
        <f>Badges!C435</f>
        <v>Make your own cookies</v>
      </c>
      <c r="G117" s="290" t="str">
        <f>IF(Badges!I435="A","A"," ")</f>
        <v xml:space="preserve"> </v>
      </c>
      <c r="I117" s="289"/>
      <c r="J117" s="292" t="str">
        <f>Badges!C508</f>
        <v>For one week, watch a spider</v>
      </c>
      <c r="K117" s="290" t="str">
        <f>IF(Badges!I508="A","A"," ")</f>
        <v xml:space="preserve"> </v>
      </c>
      <c r="M117" s="289">
        <v>5</v>
      </c>
      <c r="N117" s="292" t="str">
        <f>Badges!C585</f>
        <v>Tell your cookie customers how</v>
      </c>
      <c r="O117" s="304"/>
      <c r="Q117" s="480" t="str">
        <f>'Fun Patches'!C33</f>
        <v>&lt;List Patch Here&gt;</v>
      </c>
      <c r="R117" s="481"/>
      <c r="S117" s="297" t="str">
        <f>IF('Fun Patches'!I33="A","A"," ")</f>
        <v xml:space="preserve"> </v>
      </c>
    </row>
    <row r="118" spans="1:22">
      <c r="A118" s="289"/>
      <c r="B118" s="292" t="str">
        <f>Badges!C362</f>
        <v>Paint a still live.</v>
      </c>
      <c r="C118" s="290" t="str">
        <f>IF(Badges!I362="A","A","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IF(Badges!I586="A","A"," ")</f>
        <v xml:space="preserve"> </v>
      </c>
      <c r="Q118" s="480" t="str">
        <f>'Fun Patches'!C34</f>
        <v>&lt;List Patch Here&gt;</v>
      </c>
      <c r="R118" s="481"/>
      <c r="S118" s="297" t="str">
        <f>IF('Fun Patches'!I34="A","A"," ")</f>
        <v xml:space="preserve"> </v>
      </c>
    </row>
    <row r="119" spans="1:22">
      <c r="A119" s="289">
        <v>3</v>
      </c>
      <c r="B119" s="292" t="str">
        <f>Badges!C363</f>
        <v>Paint a mood</v>
      </c>
      <c r="C119" s="304"/>
      <c r="E119" s="289"/>
      <c r="F119" s="292" t="str">
        <f>Badges!C437</f>
        <v>Make no-bake energy bars</v>
      </c>
      <c r="G119" s="290" t="str">
        <f>IF(Badges!I437="A","A"," ")</f>
        <v xml:space="preserve"> </v>
      </c>
      <c r="I119" s="289"/>
      <c r="J119" s="292" t="str">
        <f>Badges!C510</f>
        <v>Visit a farm</v>
      </c>
      <c r="K119" s="290" t="str">
        <f>IF(Badges!I510="A","A"," ")</f>
        <v xml:space="preserve"> </v>
      </c>
      <c r="M119" s="349"/>
      <c r="N119" s="339"/>
      <c r="O119" s="350"/>
      <c r="Q119" s="480" t="str">
        <f>'Fun Patches'!C35</f>
        <v>&lt;List Patch Here&gt;</v>
      </c>
      <c r="R119" s="481"/>
      <c r="S119" s="297" t="str">
        <f>IF('Fun Patches'!I35="A","A"," ")</f>
        <v xml:space="preserve"> </v>
      </c>
    </row>
    <row r="120" spans="1:22">
      <c r="A120" s="289"/>
      <c r="B120" s="292" t="str">
        <f>Badges!C364</f>
        <v>Calm</v>
      </c>
      <c r="C120" s="290" t="str">
        <f>IF(Badges!I364="A","A"," ")</f>
        <v xml:space="preserve"> </v>
      </c>
      <c r="E120" s="289"/>
      <c r="F120" s="292" t="str">
        <f>Badges!C438</f>
        <v>Create a snack for a group</v>
      </c>
      <c r="G120" s="290" t="str">
        <f>IF(Badges!I438="A","A"," ")</f>
        <v xml:space="preserve"> </v>
      </c>
      <c r="I120" s="289"/>
      <c r="J120" s="292" t="str">
        <f>Badges!C511</f>
        <v>Take a bug walk or bug hike</v>
      </c>
      <c r="K120" s="290" t="str">
        <f>IF(Badges!I511="A","A"," ")</f>
        <v xml:space="preserve"> </v>
      </c>
      <c r="M120" s="464" t="s">
        <v>127</v>
      </c>
      <c r="N120" s="468"/>
      <c r="O120" s="468"/>
      <c r="Q120" s="480" t="str">
        <f>'Fun Patches'!C36</f>
        <v>&lt;List Patch Here&gt;</v>
      </c>
      <c r="R120" s="481"/>
      <c r="S120" s="297" t="str">
        <f>IF('Fun Patches'!I36="A","A"," ")</f>
        <v xml:space="preserve"> </v>
      </c>
    </row>
    <row r="121" spans="1:22">
      <c r="A121" s="289"/>
      <c r="B121" s="292" t="str">
        <f>Badges!C365</f>
        <v>Happy</v>
      </c>
      <c r="C121" s="290" t="str">
        <f>IF(Badges!I365="A","A"," ")</f>
        <v xml:space="preserve"> </v>
      </c>
      <c r="E121" s="289"/>
      <c r="F121" s="292" t="str">
        <f>Badges!C439</f>
        <v>Make a lunchtime snack</v>
      </c>
      <c r="G121" s="290" t="str">
        <f>IF(Badges!I439="A","A"," ")</f>
        <v xml:space="preserve"> </v>
      </c>
      <c r="I121" s="289"/>
      <c r="J121" s="292" t="str">
        <f>Badges!C512</f>
        <v>Visit a museum, zoo, or botanical</v>
      </c>
      <c r="K121" s="290" t="str">
        <f>IF(Badges!I512="A","A"," ")</f>
        <v xml:space="preserve"> </v>
      </c>
      <c r="M121" s="482" t="str">
        <f>'Fun Patches'!C5</f>
        <v>&lt;List Patch Here&gt;</v>
      </c>
      <c r="N121" s="483"/>
      <c r="O121" s="290" t="str">
        <f>IF('Fun Patches'!I5="A","A"," ")</f>
        <v xml:space="preserve"> </v>
      </c>
      <c r="Q121" s="480" t="str">
        <f>'Fun Patches'!C37</f>
        <v>&lt;List Patch Here&gt;</v>
      </c>
      <c r="R121" s="481"/>
      <c r="S121" s="297" t="str">
        <f>IF('Fun Patches'!I37="A","A"," ")</f>
        <v xml:space="preserve"> </v>
      </c>
    </row>
    <row r="122" spans="1:22">
      <c r="A122" s="289"/>
      <c r="B122" s="292" t="str">
        <f>Badges!C366</f>
        <v>Angry</v>
      </c>
      <c r="C122" s="290" t="str">
        <f>IF(Badges!I366="A","A","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Patches'!I6="A","A"," ")</f>
        <v xml:space="preserve"> </v>
      </c>
      <c r="Q122" s="480" t="str">
        <f>'Fun Patches'!C38</f>
        <v>&lt;List Patch Here&gt;</v>
      </c>
      <c r="R122" s="481"/>
      <c r="S122" s="297" t="str">
        <f>IF('Fun Patches'!I38="A","A"," ")</f>
        <v xml:space="preserve"> </v>
      </c>
    </row>
    <row r="123" spans="1:22">
      <c r="A123" s="289">
        <v>4</v>
      </c>
      <c r="B123" s="292" t="str">
        <f>Badges!C367</f>
        <v>Paint without brushes</v>
      </c>
      <c r="C123" s="304"/>
      <c r="E123" s="289"/>
      <c r="F123" s="292" t="str">
        <f>Badges!C441</f>
        <v>Make your own milk shake</v>
      </c>
      <c r="G123" s="290" t="str">
        <f>IF(Badges!I441="A","A"," ")</f>
        <v xml:space="preserve"> </v>
      </c>
      <c r="I123" s="289">
        <v>1</v>
      </c>
      <c r="J123" s="292" t="str">
        <f>Badges!C517</f>
        <v>Shop for elf items with your elf doll</v>
      </c>
      <c r="K123" s="304"/>
      <c r="M123" s="480" t="str">
        <f>'Fun Patches'!C7</f>
        <v>&lt;List Patch Here&gt;</v>
      </c>
      <c r="N123" s="481"/>
      <c r="O123" s="297" t="str">
        <f>IF('Fun Patches'!I7="A","A"," ")</f>
        <v xml:space="preserve"> </v>
      </c>
      <c r="Q123" s="480" t="str">
        <f>'Fun Patches'!C39</f>
        <v>&lt;List Patch Here&gt;</v>
      </c>
      <c r="R123" s="481"/>
      <c r="S123" s="297" t="str">
        <f>IF('Fun Patches'!I39="A","A"," ")</f>
        <v xml:space="preserve"> </v>
      </c>
    </row>
    <row r="124" spans="1:22">
      <c r="A124" s="289"/>
      <c r="B124" s="292" t="str">
        <f>Badges!C368</f>
        <v>Paint something from nature</v>
      </c>
      <c r="C124" s="290" t="str">
        <f>IF(Badges!I368="A","A"," ")</f>
        <v xml:space="preserve"> </v>
      </c>
      <c r="E124" s="289"/>
      <c r="F124" s="292" t="str">
        <f>Badges!C442</f>
        <v>Make your own fruit smoothie</v>
      </c>
      <c r="G124" s="290" t="str">
        <f>IF(Badges!I442="A","A"," ")</f>
        <v xml:space="preserve"> </v>
      </c>
      <c r="I124" s="289"/>
      <c r="J124" s="292" t="str">
        <f>Badges!C518</f>
        <v>Go shopping…at home</v>
      </c>
      <c r="K124" s="290" t="str">
        <f>IF(Badges!I518="A","A"," ")</f>
        <v xml:space="preserve"> </v>
      </c>
      <c r="M124" s="480" t="str">
        <f>'Fun Patches'!C8</f>
        <v>&lt;List Patch Here&gt;</v>
      </c>
      <c r="N124" s="481"/>
      <c r="O124" s="297" t="str">
        <f>IF('Fun Patches'!I8="A","A"," ")</f>
        <v xml:space="preserve"> </v>
      </c>
      <c r="Q124" s="480" t="str">
        <f>'Fun Patches'!C40</f>
        <v>&lt;List Patch Here&gt;</v>
      </c>
      <c r="R124" s="481"/>
      <c r="S124" s="297" t="str">
        <f>IF('Fun Patches'!I40="A","A"," ")</f>
        <v xml:space="preserve"> </v>
      </c>
    </row>
    <row r="125" spans="1:22">
      <c r="A125" s="289"/>
      <c r="B125" s="292" t="str">
        <f>Badges!C369</f>
        <v>Paint with indoor objects</v>
      </c>
      <c r="C125" s="290" t="str">
        <f>IF(Badges!I369="A","A"," ")</f>
        <v xml:space="preserve"> </v>
      </c>
      <c r="E125" s="289"/>
      <c r="F125" s="292" t="str">
        <f>Badges!C443</f>
        <v>Make your own party punch</v>
      </c>
      <c r="G125" s="290" t="str">
        <f>IF(Badges!I443="A","A"," ")</f>
        <v xml:space="preserve"> </v>
      </c>
      <c r="I125" s="289"/>
      <c r="J125" s="292" t="str">
        <f>Badges!C519</f>
        <v>Go shopping with a Brownie friends</v>
      </c>
      <c r="K125" s="290" t="str">
        <f>IF(Badges!I519="A","A"," ")</f>
        <v xml:space="preserve"> </v>
      </c>
      <c r="M125" s="480" t="str">
        <f>'Fun Patches'!C9</f>
        <v>&lt;List Patch Here&gt;</v>
      </c>
      <c r="N125" s="481"/>
      <c r="O125" s="297" t="str">
        <f>IF('Fun Patches'!I9="A","A"," ")</f>
        <v xml:space="preserve"> </v>
      </c>
      <c r="Q125" s="480" t="str">
        <f>'Fun Patches'!C41</f>
        <v>&lt;List Patch Here&gt;</v>
      </c>
      <c r="R125" s="481"/>
      <c r="S125" s="297" t="str">
        <f>IF('Fun Patches'!I41="A","A"," ")</f>
        <v xml:space="preserve"> </v>
      </c>
    </row>
    <row r="126" spans="1:22">
      <c r="A126" s="289"/>
      <c r="B126" s="292" t="str">
        <f>Badges!C370</f>
        <v>Paint with a stamp</v>
      </c>
      <c r="C126" s="290" t="str">
        <f>IF(Badges!I370="A","A"," ")</f>
        <v xml:space="preserve"> </v>
      </c>
      <c r="E126" s="466" t="str">
        <f>Badges!B446</f>
        <v>Brownie First Aid</v>
      </c>
      <c r="F126" s="467"/>
      <c r="G126" s="467"/>
      <c r="I126" s="289"/>
      <c r="J126" s="292" t="str">
        <f>Badges!C520</f>
        <v>Go shopping with your Brownie</v>
      </c>
      <c r="K126" s="290" t="str">
        <f>IF(Badges!I520="A","A"," ")</f>
        <v xml:space="preserve"> </v>
      </c>
      <c r="M126" s="480" t="str">
        <f>'Fun Patches'!C10</f>
        <v>&lt;List Patch Here&gt;</v>
      </c>
      <c r="N126" s="481"/>
      <c r="O126" s="297" t="str">
        <f>IF('Fun Patches'!I10="A","A"," ")</f>
        <v xml:space="preserve"> </v>
      </c>
      <c r="Q126" s="480" t="str">
        <f>'Fun Patches'!C42</f>
        <v>&lt;List Patch Here&gt;</v>
      </c>
      <c r="R126" s="481"/>
      <c r="S126" s="297" t="str">
        <f>IF('Fun Patches'!I42="A","A","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Patches'!I11="A","A"," ")</f>
        <v xml:space="preserve"> </v>
      </c>
      <c r="Q127" s="480" t="str">
        <f>'Fun Patches'!C43</f>
        <v>&lt;List Patch Here&gt;</v>
      </c>
      <c r="R127" s="481"/>
      <c r="S127" s="297" t="str">
        <f>IF('Fun Patches'!I43="A","A"," ")</f>
        <v xml:space="preserve"> </v>
      </c>
    </row>
    <row r="128" spans="1:22">
      <c r="A128" s="289"/>
      <c r="B128" s="292" t="str">
        <f>Badges!C372</f>
        <v>Paint a mural that tells a story</v>
      </c>
      <c r="C128" s="290" t="str">
        <f>IF(Badges!I372="A","A"," ")</f>
        <v xml:space="preserve"> </v>
      </c>
      <c r="E128" s="289"/>
      <c r="F128" s="292" t="str">
        <f>Badges!C448</f>
        <v>Role-play 911</v>
      </c>
      <c r="G128" s="290" t="str">
        <f>IF(Badges!I448="A","A"," ")</f>
        <v xml:space="preserve"> </v>
      </c>
      <c r="I128" s="289"/>
      <c r="J128" s="292" t="str">
        <f>Badges!C522</f>
        <v>Shop at a store</v>
      </c>
      <c r="K128" s="290" t="str">
        <f>IF(Badges!I522="A","A"," ")</f>
        <v xml:space="preserve"> </v>
      </c>
      <c r="M128" s="480" t="str">
        <f>'Fun Patches'!C12</f>
        <v>&lt;List Patch Here&gt;</v>
      </c>
      <c r="N128" s="481"/>
      <c r="O128" s="297" t="str">
        <f>IF('Fun Patches'!I12="A","A"," ")</f>
        <v xml:space="preserve"> </v>
      </c>
      <c r="Q128" s="480" t="str">
        <f>'Fun Patches'!C44</f>
        <v>&lt;List Patch Here&gt;</v>
      </c>
      <c r="R128" s="481"/>
      <c r="S128" s="297" t="str">
        <f>IF('Fun Patches'!I44="A","A"," ")</f>
        <v xml:space="preserve"> </v>
      </c>
    </row>
    <row r="129" spans="1:19">
      <c r="A129" s="289"/>
      <c r="B129" s="292" t="str">
        <f>Badges!C373</f>
        <v>Paint a mural about your Girl</v>
      </c>
      <c r="C129" s="290" t="str">
        <f>IF(Badges!I373="A","A"," ")</f>
        <v xml:space="preserve"> </v>
      </c>
      <c r="E129" s="289"/>
      <c r="F129" s="292" t="str">
        <f>Badges!C449</f>
        <v>Practice 911 with a friend or family</v>
      </c>
      <c r="G129" s="290" t="str">
        <f>IF(Badges!I449="A","A"," ")</f>
        <v xml:space="preserve"> </v>
      </c>
      <c r="I129" s="289"/>
      <c r="J129" s="292" t="str">
        <f>Badges!C523</f>
        <v>Shop on paper</v>
      </c>
      <c r="K129" s="290" t="str">
        <f>IF(Badges!I523="A","A"," ")</f>
        <v xml:space="preserve"> </v>
      </c>
      <c r="M129" s="480" t="str">
        <f>'Fun Patches'!C13</f>
        <v>&lt;List Patch Here&gt;</v>
      </c>
      <c r="N129" s="481"/>
      <c r="O129" s="297" t="str">
        <f>IF('Fun Patches'!I13="A","A"," ")</f>
        <v xml:space="preserve"> </v>
      </c>
      <c r="Q129" s="480" t="str">
        <f>'Fun Patches'!C45</f>
        <v>&lt;List Patch Here&gt;</v>
      </c>
      <c r="R129" s="481"/>
      <c r="S129" s="297" t="str">
        <f>IF('Fun Patches'!I45="A","A"," ")</f>
        <v xml:space="preserve"> </v>
      </c>
    </row>
    <row r="130" spans="1:19">
      <c r="A130" s="289"/>
      <c r="B130" s="292" t="str">
        <f>Badges!C374</f>
        <v>Paint a mural that tells the story</v>
      </c>
      <c r="C130" s="290" t="str">
        <f>IF(Badges!I374="A","A"," ")</f>
        <v xml:space="preserve"> </v>
      </c>
      <c r="E130" s="289"/>
      <c r="F130" s="292" t="str">
        <f>Badges!C450</f>
        <v>Get advice from an expert</v>
      </c>
      <c r="G130" s="290" t="str">
        <f>IF(Badges!I450="A","A"," ")</f>
        <v xml:space="preserve"> </v>
      </c>
      <c r="I130" s="289"/>
      <c r="J130" s="292" t="str">
        <f>Badges!C524</f>
        <v>Shop online</v>
      </c>
      <c r="K130" s="290" t="str">
        <f>IF(Badges!I524="A","A"," ")</f>
        <v xml:space="preserve"> </v>
      </c>
      <c r="M130" s="480" t="str">
        <f>'Fun Patches'!C14</f>
        <v>&lt;List Patch Here&gt;</v>
      </c>
      <c r="N130" s="481"/>
      <c r="O130" s="297" t="str">
        <f>IF('Fun Patches'!I14="A","A"," ")</f>
        <v xml:space="preserve"> </v>
      </c>
      <c r="Q130" s="480" t="str">
        <f>'Fun Patches'!C46</f>
        <v>&lt;List Patch Here&gt;</v>
      </c>
      <c r="R130" s="481"/>
      <c r="S130" s="297" t="str">
        <f>IF('Fun Patches'!I46="A","A","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Patches'!I15="A","A"," ")</f>
        <v xml:space="preserve"> </v>
      </c>
      <c r="Q131" s="482" t="str">
        <f>'Fun Patches'!C47</f>
        <v>&lt;List Patch Here&gt;</v>
      </c>
      <c r="R131" s="483"/>
      <c r="S131" s="290" t="str">
        <f>IF('Fun Patches'!I47="A","A"," ")</f>
        <v xml:space="preserve"> </v>
      </c>
    </row>
    <row r="132" spans="1:19">
      <c r="A132" s="289">
        <v>1</v>
      </c>
      <c r="B132" s="292" t="str">
        <f>Badges!C378</f>
        <v>Follow the rules</v>
      </c>
      <c r="C132" s="304"/>
      <c r="E132" s="289"/>
      <c r="F132" s="292" t="str">
        <f>Badges!C452</f>
        <v>Interview a medical professional</v>
      </c>
      <c r="G132" s="290" t="str">
        <f>IF(Badges!I452="A","A"," ")</f>
        <v xml:space="preserve"> </v>
      </c>
      <c r="I132" s="289"/>
      <c r="J132" s="292" t="str">
        <f>Badges!C526</f>
        <v>Browse through catalogs</v>
      </c>
      <c r="K132" s="290" t="str">
        <f>IF(Badges!I526="A","A"," ")</f>
        <v xml:space="preserve"> </v>
      </c>
      <c r="M132" s="480" t="str">
        <f>'Fun Patches'!C16</f>
        <v>&lt;List Patch Here&gt;</v>
      </c>
      <c r="N132" s="481"/>
      <c r="O132" s="297" t="str">
        <f>IF('Fun Patches'!I16="A","A"," ")</f>
        <v xml:space="preserve"> </v>
      </c>
      <c r="Q132" s="480" t="str">
        <f>'Fun Patches'!C48</f>
        <v>&lt;List Patch Here&gt;</v>
      </c>
      <c r="R132" s="481"/>
      <c r="S132" s="297" t="str">
        <f>IF('Fun Patches'!I48="A","A"," ")</f>
        <v xml:space="preserve"> </v>
      </c>
    </row>
    <row r="133" spans="1:19">
      <c r="A133" s="289"/>
      <c r="B133" s="292" t="str">
        <f>Badges!C379</f>
        <v>Teach the rules of an active</v>
      </c>
      <c r="C133" s="290" t="str">
        <f>IF(Badges!I379="A","A"," ")</f>
        <v xml:space="preserve"> </v>
      </c>
      <c r="E133" s="289"/>
      <c r="F133" s="292" t="str">
        <f>Badges!C453</f>
        <v>Talk to the police</v>
      </c>
      <c r="G133" s="290" t="str">
        <f>IF(Badges!I453="A","A"," ")</f>
        <v xml:space="preserve"> </v>
      </c>
      <c r="I133" s="289"/>
      <c r="J133" s="292" t="str">
        <f>Badges!C527</f>
        <v>Go to the mall</v>
      </c>
      <c r="K133" s="290" t="str">
        <f>IF(Badges!I527="A","A"," ")</f>
        <v xml:space="preserve"> </v>
      </c>
      <c r="M133" s="482" t="str">
        <f>'Fun Patches'!C17</f>
        <v>&lt;List Patch Here&gt;</v>
      </c>
      <c r="N133" s="483"/>
      <c r="O133" s="290" t="str">
        <f>IF('Fun Patches'!I17="A","A"," ")</f>
        <v xml:space="preserve"> </v>
      </c>
      <c r="Q133" s="480" t="str">
        <f>'Fun Patches'!C49</f>
        <v>&lt;List Patch Here&gt;</v>
      </c>
      <c r="R133" s="481"/>
      <c r="S133" s="297" t="str">
        <f>IF('Fun Patches'!I49="A","A"," ")</f>
        <v xml:space="preserve"> </v>
      </c>
    </row>
    <row r="134" spans="1:19">
      <c r="A134" s="289"/>
      <c r="B134" s="292" t="str">
        <f>Badges!C380</f>
        <v>Make up two new rules for hide</v>
      </c>
      <c r="C134" s="290" t="str">
        <f>IF(Badges!I380="A","A"," ")</f>
        <v xml:space="preserve"> </v>
      </c>
      <c r="E134" s="289"/>
      <c r="F134" s="292" t="str">
        <f>Badges!C454</f>
        <v>Visit a fire station</v>
      </c>
      <c r="G134" s="290" t="str">
        <f>IF(Badges!I454="A","A"," ")</f>
        <v xml:space="preserve"> </v>
      </c>
      <c r="I134" s="289"/>
      <c r="J134" s="292" t="str">
        <f>Badges!C528</f>
        <v>Shop secondhand</v>
      </c>
      <c r="K134" s="290" t="str">
        <f>IF(Badges!I528="A","A"," ")</f>
        <v xml:space="preserve"> </v>
      </c>
      <c r="M134" s="480" t="str">
        <f>'Fun Patches'!C18</f>
        <v>&lt;List Patch Here&gt;</v>
      </c>
      <c r="N134" s="481"/>
      <c r="O134" s="297" t="str">
        <f>IF('Fun Patches'!I18="A","A"," ")</f>
        <v xml:space="preserve"> </v>
      </c>
      <c r="Q134" s="480" t="str">
        <f>'Fun Patches'!C50</f>
        <v>&lt;List Patch Here&gt;</v>
      </c>
      <c r="R134" s="481"/>
      <c r="S134" s="297" t="str">
        <f>IF('Fun Patches'!I50="A","A"," ")</f>
        <v xml:space="preserve"> </v>
      </c>
    </row>
    <row r="135" spans="1:19">
      <c r="A135" s="289"/>
      <c r="B135" s="292" t="str">
        <f>Badges!C381</f>
        <v>Learn two rules for a sport or</v>
      </c>
      <c r="C135" s="290" t="str">
        <f>IF(Badges!I381="A","A","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Patches'!I19="A","A"," ")</f>
        <v xml:space="preserve"> </v>
      </c>
      <c r="Q135" s="480" t="str">
        <f>'Fun Patches'!C51</f>
        <v>&lt;List Patch Here&gt;</v>
      </c>
      <c r="R135" s="481"/>
      <c r="S135" s="297" t="str">
        <f>IF('Fun Patches'!I51="A","A"," ")</f>
        <v xml:space="preserve"> </v>
      </c>
    </row>
    <row r="136" spans="1:19">
      <c r="A136" s="289">
        <v>2</v>
      </c>
      <c r="B136" s="292" t="str">
        <f>Badges!C382</f>
        <v>Include everyone</v>
      </c>
      <c r="C136" s="304"/>
      <c r="E136" s="289"/>
      <c r="F136" s="292" t="str">
        <f>Badges!C456</f>
        <v>Make a first aid kit for your home</v>
      </c>
      <c r="G136" s="290" t="str">
        <f>IF(Badges!I456="A","A"," ")</f>
        <v xml:space="preserve"> </v>
      </c>
      <c r="I136" s="289"/>
      <c r="J136" s="292" t="str">
        <f>Badges!C530</f>
        <v>You have $15 total</v>
      </c>
      <c r="K136" s="290" t="str">
        <f>IF(Badges!I530="A","A"," ")</f>
        <v xml:space="preserve"> </v>
      </c>
      <c r="M136" s="480" t="str">
        <f>'Fun Patches'!C20</f>
        <v>&lt;List Patch Here&gt;</v>
      </c>
      <c r="N136" s="481"/>
      <c r="O136" s="297" t="str">
        <f>IF('Fun Patches'!I20="A","A"," ")</f>
        <v xml:space="preserve"> </v>
      </c>
      <c r="Q136" s="480" t="str">
        <f>'Fun Patches'!C52</f>
        <v>&lt;List Patch Here&gt;</v>
      </c>
      <c r="R136" s="481"/>
      <c r="S136" s="297" t="str">
        <f>IF('Fun Patches'!I52="A","A"," ")</f>
        <v xml:space="preserve"> </v>
      </c>
    </row>
    <row r="137" spans="1:19">
      <c r="A137" s="289"/>
      <c r="B137" s="292" t="str">
        <f>Badges!C383</f>
        <v>Ask a woman about Title IX</v>
      </c>
      <c r="C137" s="290" t="str">
        <f>IF(Badges!I383="A","A"," ")</f>
        <v xml:space="preserve"> </v>
      </c>
      <c r="E137" s="289"/>
      <c r="F137" s="292" t="str">
        <f>Badges!C457</f>
        <v>Make a kit for your Girl Scout</v>
      </c>
      <c r="G137" s="290" t="str">
        <f>IF(Badges!I457="A","A"," ")</f>
        <v xml:space="preserve"> </v>
      </c>
      <c r="I137" s="289"/>
      <c r="J137" s="292" t="str">
        <f>Badges!C531</f>
        <v>You have $30 total</v>
      </c>
      <c r="K137" s="290" t="str">
        <f>IF(Badges!I531="A","A"," ")</f>
        <v xml:space="preserve"> </v>
      </c>
      <c r="M137" s="480" t="str">
        <f>'Fun Patches'!C21</f>
        <v>&lt;List Patch Here&gt;</v>
      </c>
      <c r="N137" s="481"/>
      <c r="O137" s="297" t="str">
        <f>IF('Fun Patches'!I21="A","A"," ")</f>
        <v xml:space="preserve"> </v>
      </c>
      <c r="Q137" s="480" t="str">
        <f>'Fun Patches'!C53</f>
        <v>&lt;List Patch Here&gt;</v>
      </c>
      <c r="R137" s="481"/>
      <c r="S137" s="297" t="str">
        <f>IF('Fun Patches'!I53="A","A"," ")</f>
        <v xml:space="preserve"> </v>
      </c>
    </row>
    <row r="138" spans="1:19">
      <c r="A138" s="289"/>
      <c r="B138" s="292" t="str">
        <f>Badges!C384</f>
        <v>Find a sport that women play</v>
      </c>
      <c r="C138" s="290" t="str">
        <f>IF(Badges!I384="A","A"," ")</f>
        <v xml:space="preserve"> </v>
      </c>
      <c r="E138" s="289"/>
      <c r="F138" s="292" t="str">
        <f>Badges!C458</f>
        <v>Make a first aid kit and donate it</v>
      </c>
      <c r="G138" s="290" t="str">
        <f>IF(Badges!I458="A","A"," ")</f>
        <v xml:space="preserve"> </v>
      </c>
      <c r="I138" s="289"/>
      <c r="J138" s="292" t="str">
        <f>Badges!C532</f>
        <v>Pool your money</v>
      </c>
      <c r="K138" s="290" t="str">
        <f>IF(Badges!I532="A","A"," ")</f>
        <v xml:space="preserve"> </v>
      </c>
      <c r="M138" s="480" t="str">
        <f>'Fun Patches'!C22</f>
        <v>&lt;List Patch Here&gt;</v>
      </c>
      <c r="N138" s="481"/>
      <c r="O138" s="297" t="str">
        <f>IF('Fun Patches'!I22="A","A"," ")</f>
        <v xml:space="preserve"> </v>
      </c>
      <c r="Q138" s="480" t="str">
        <f>'Fun Patches'!C54</f>
        <v>&lt;List Patch Here&gt;</v>
      </c>
      <c r="R138" s="481"/>
      <c r="S138" s="297" t="str">
        <f>IF('Fun Patches'!I54="A","A"," ")</f>
        <v xml:space="preserve"> </v>
      </c>
    </row>
    <row r="139" spans="1:19">
      <c r="A139" s="289"/>
      <c r="B139" s="292" t="str">
        <f>Badges!C385</f>
        <v>Learn about disabilities and</v>
      </c>
      <c r="C139" s="290" t="str">
        <f>IF(Badges!I385="A","A"," ")</f>
        <v xml:space="preserve"> </v>
      </c>
      <c r="M139" s="480" t="str">
        <f>'Fun Patches'!C23</f>
        <v>&lt;List Patch Here&gt;</v>
      </c>
      <c r="N139" s="481"/>
      <c r="O139" s="297" t="str">
        <f>IF('Fun Patches'!I23="A","A"," ")</f>
        <v xml:space="preserve"> </v>
      </c>
    </row>
    <row r="140" spans="1:19" ht="23.25">
      <c r="A140" s="471" t="str">
        <f ca="1">MID(CELL("filename",A78),FIND(IF(ISERROR(FIND("]",CELL("filename",A78))),"$","]"),CELL("filename",A78))+1,256)</f>
        <v>Brownie 6</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Own'!I31="A","A"," ")</f>
        <v xml:space="preserve"> </v>
      </c>
      <c r="I142" s="289">
        <v>1</v>
      </c>
      <c r="J142" s="354" t="str">
        <f>'Council Own'!C55</f>
        <v>&lt;List Requirement Here&gt;</v>
      </c>
      <c r="K142" s="297" t="str">
        <f>IF('Council Own'!I55="A","A"," ")</f>
        <v xml:space="preserve"> </v>
      </c>
      <c r="M142" s="289">
        <v>1</v>
      </c>
      <c r="N142" s="354" t="str">
        <f>'Council Own'!C79</f>
        <v>&lt;List Requirement Here&gt;</v>
      </c>
      <c r="O142" s="297" t="str">
        <f>IF('Council Own'!I79="A","A"," ")</f>
        <v xml:space="preserve"> </v>
      </c>
      <c r="Q142" s="289">
        <v>1</v>
      </c>
      <c r="R142" s="354" t="str">
        <f>'Council Own'!C103</f>
        <v>&lt;List Requirement Here&gt;</v>
      </c>
      <c r="S142" s="297" t="str">
        <f>IF('Council Own'!I103="A","A"," ")</f>
        <v xml:space="preserve"> </v>
      </c>
    </row>
    <row r="143" spans="1:19">
      <c r="A143" s="499" t="str">
        <f>'Council Own'!B6</f>
        <v>&lt;&lt;List Badge Here&gt;&gt;</v>
      </c>
      <c r="B143" s="500"/>
      <c r="C143" s="291" t="str">
        <f>IF('Council Own'!I28="C","C",IF('Council Own'!I28="P","P",""))</f>
        <v/>
      </c>
      <c r="E143" s="289"/>
      <c r="F143" s="354" t="str">
        <f>'Council Own'!C32</f>
        <v>&lt;List Requirement Here&gt;</v>
      </c>
      <c r="G143" s="297" t="str">
        <f>IF('Council Own'!I32="A","A"," ")</f>
        <v xml:space="preserve"> </v>
      </c>
      <c r="I143" s="289"/>
      <c r="J143" s="354" t="str">
        <f>'Council Own'!C56</f>
        <v>&lt;List Requirement Here&gt;</v>
      </c>
      <c r="K143" s="297" t="str">
        <f>IF('Council Own'!I56="A","A"," ")</f>
        <v xml:space="preserve"> </v>
      </c>
      <c r="M143" s="289"/>
      <c r="N143" s="354" t="str">
        <f>'Council Own'!C80</f>
        <v>&lt;List Requirement Here&gt;</v>
      </c>
      <c r="O143" s="297" t="str">
        <f>IF('Council Own'!I80="A","A"," ")</f>
        <v xml:space="preserve"> </v>
      </c>
      <c r="Q143" s="289"/>
      <c r="R143" s="354" t="str">
        <f>'Council Own'!C104</f>
        <v>&lt;List Requirement Here&gt;</v>
      </c>
      <c r="S143" s="297" t="str">
        <f>IF('Council Own'!I104="A","A"," ")</f>
        <v xml:space="preserve"> </v>
      </c>
    </row>
    <row r="144" spans="1:19">
      <c r="A144" s="499" t="str">
        <f>'Council Own'!B30</f>
        <v>&lt;&lt;List Badge Here&gt;&gt;</v>
      </c>
      <c r="B144" s="500"/>
      <c r="C144" s="291" t="str">
        <f>IF('Council Own'!I52="C","C",IF('Council Own'!I52="P","P",""))</f>
        <v/>
      </c>
      <c r="E144" s="289"/>
      <c r="F144" s="354" t="str">
        <f>'Council Own'!C33</f>
        <v>&lt;List Requirement Here&gt;</v>
      </c>
      <c r="G144" s="297" t="str">
        <f>IF('Council Own'!I33="A","A"," ")</f>
        <v xml:space="preserve"> </v>
      </c>
      <c r="I144" s="289"/>
      <c r="J144" s="354" t="str">
        <f>'Council Own'!C57</f>
        <v>&lt;List Requirement Here&gt;</v>
      </c>
      <c r="K144" s="297" t="str">
        <f>IF('Council Own'!I57="A","A"," ")</f>
        <v xml:space="preserve"> </v>
      </c>
      <c r="M144" s="289"/>
      <c r="N144" s="354" t="str">
        <f>'Council Own'!C81</f>
        <v>&lt;List Requirement Here&gt;</v>
      </c>
      <c r="O144" s="297" t="str">
        <f>IF('Council Own'!I81="A","A"," ")</f>
        <v xml:space="preserve"> </v>
      </c>
      <c r="Q144" s="289"/>
      <c r="R144" s="354" t="str">
        <f>'Council Own'!C105</f>
        <v>&lt;List Requirement Here&gt;</v>
      </c>
      <c r="S144" s="297" t="str">
        <f>IF('Council Own'!I105="A","A"," ")</f>
        <v xml:space="preserve"> </v>
      </c>
    </row>
    <row r="145" spans="1:19" ht="12.75" customHeight="1">
      <c r="A145" s="499" t="str">
        <f>'Council Own'!B54</f>
        <v>&lt;&lt;List Badge Here&gt;&gt;</v>
      </c>
      <c r="B145" s="500"/>
      <c r="C145" s="291" t="str">
        <f>IF('Council Own'!I76="C","C",IF('Council Own'!I76="P","P",""))</f>
        <v/>
      </c>
      <c r="E145" s="289"/>
      <c r="F145" s="354" t="str">
        <f>'Council Own'!C34</f>
        <v>&lt;List Requirement Here&gt;</v>
      </c>
      <c r="G145" s="297" t="str">
        <f>IF('Council Own'!I34="A","A"," ")</f>
        <v xml:space="preserve"> </v>
      </c>
      <c r="I145" s="289"/>
      <c r="J145" s="354" t="str">
        <f>'Council Own'!C58</f>
        <v>&lt;List Requirement Here&gt;</v>
      </c>
      <c r="K145" s="297" t="str">
        <f>IF('Council Own'!I58="A","A"," ")</f>
        <v xml:space="preserve"> </v>
      </c>
      <c r="M145" s="289"/>
      <c r="N145" s="354" t="str">
        <f>'Council Own'!C82</f>
        <v>&lt;List Requirement Here&gt;</v>
      </c>
      <c r="O145" s="297" t="str">
        <f>IF('Council Own'!I82="A","A"," ")</f>
        <v xml:space="preserve"> </v>
      </c>
      <c r="Q145" s="289"/>
      <c r="R145" s="354" t="str">
        <f>'Council Own'!C106</f>
        <v>&lt;List Requirement Here&gt;</v>
      </c>
      <c r="S145" s="297" t="str">
        <f>IF('Council Own'!I106="A","A"," ")</f>
        <v xml:space="preserve"> </v>
      </c>
    </row>
    <row r="146" spans="1:19" ht="12.75" customHeight="1">
      <c r="A146" s="499" t="str">
        <f>'Council Own'!B78</f>
        <v>&lt;&lt;List Badge Here&gt;&gt;</v>
      </c>
      <c r="B146" s="500"/>
      <c r="C146" s="291" t="str">
        <f>IF('Council Own'!I100="C","C",IF('Council Own'!I100="P","P",""))</f>
        <v/>
      </c>
      <c r="E146" s="289">
        <v>2</v>
      </c>
      <c r="F146" s="354" t="str">
        <f>'Council Own'!C35</f>
        <v>&lt;List Requirement Here&gt;</v>
      </c>
      <c r="G146" s="297" t="str">
        <f>IF('Council Own'!I35="A","A"," ")</f>
        <v xml:space="preserve"> </v>
      </c>
      <c r="I146" s="289">
        <v>2</v>
      </c>
      <c r="J146" s="354" t="str">
        <f>'Council Own'!C59</f>
        <v>&lt;List Requirement Here&gt;</v>
      </c>
      <c r="K146" s="297" t="str">
        <f>IF('Council Own'!I59="A","A"," ")</f>
        <v xml:space="preserve"> </v>
      </c>
      <c r="M146" s="289">
        <v>2</v>
      </c>
      <c r="N146" s="354" t="str">
        <f>'Council Own'!C83</f>
        <v>&lt;List Requirement Here&gt;</v>
      </c>
      <c r="O146" s="297" t="str">
        <f>IF('Council Own'!I83="A","A"," ")</f>
        <v xml:space="preserve"> </v>
      </c>
      <c r="Q146" s="289">
        <v>2</v>
      </c>
      <c r="R146" s="354" t="str">
        <f>'Council Own'!C107</f>
        <v>&lt;List Requirement Here&gt;</v>
      </c>
      <c r="S146" s="297" t="str">
        <f>IF('Council Own'!I107="A","A"," ")</f>
        <v xml:space="preserve"> </v>
      </c>
    </row>
    <row r="147" spans="1:19">
      <c r="A147" s="499" t="str">
        <f>'Council Own'!B102</f>
        <v>&lt;&lt;List Badge Here&gt;&gt;</v>
      </c>
      <c r="B147" s="500"/>
      <c r="C147" s="291" t="str">
        <f>IF('Council Own'!I124="C","C",IF('Council Own'!I124="P","P",""))</f>
        <v/>
      </c>
      <c r="E147" s="289"/>
      <c r="F147" s="354" t="str">
        <f>'Council Own'!C36</f>
        <v>&lt;List Requirement Here&gt;</v>
      </c>
      <c r="G147" s="297" t="str">
        <f>IF('Council Own'!I36="A","A"," ")</f>
        <v xml:space="preserve"> </v>
      </c>
      <c r="I147" s="289"/>
      <c r="J147" s="354" t="str">
        <f>'Council Own'!C60</f>
        <v>&lt;List Requirement Here&gt;</v>
      </c>
      <c r="K147" s="297" t="str">
        <f>IF('Council Own'!I60="A","A"," ")</f>
        <v xml:space="preserve"> </v>
      </c>
      <c r="M147" s="289"/>
      <c r="N147" s="354" t="str">
        <f>'Council Own'!C84</f>
        <v>&lt;List Requirement Here&gt;</v>
      </c>
      <c r="O147" s="297" t="str">
        <f>IF('Council Own'!I84="A","A"," ")</f>
        <v xml:space="preserve"> </v>
      </c>
      <c r="Q147" s="289"/>
      <c r="R147" s="354" t="str">
        <f>'Council Own'!C108</f>
        <v>&lt;List Requirement Here&gt;</v>
      </c>
      <c r="S147" s="297" t="str">
        <f>IF('Council Own'!I108="A","A"," ")</f>
        <v xml:space="preserve"> </v>
      </c>
    </row>
    <row r="148" spans="1:19">
      <c r="E148" s="289"/>
      <c r="F148" s="354" t="str">
        <f>'Council Own'!C37</f>
        <v>&lt;List Requirement Here&gt;</v>
      </c>
      <c r="G148" s="297" t="str">
        <f>IF('Council Own'!I37="A","A"," ")</f>
        <v xml:space="preserve"> </v>
      </c>
      <c r="I148" s="289"/>
      <c r="J148" s="354" t="str">
        <f>'Council Own'!C61</f>
        <v>&lt;List Requirement Here&gt;</v>
      </c>
      <c r="K148" s="297" t="str">
        <f>IF('Council Own'!I61="A","A"," ")</f>
        <v xml:space="preserve"> </v>
      </c>
      <c r="M148" s="289"/>
      <c r="N148" s="354" t="str">
        <f>'Council Own'!C85</f>
        <v>&lt;List Requirement Here&gt;</v>
      </c>
      <c r="O148" s="297" t="str">
        <f>IF('Council Own'!I85="A","A"," ")</f>
        <v xml:space="preserve"> </v>
      </c>
      <c r="Q148" s="289"/>
      <c r="R148" s="354" t="str">
        <f>'Council Own'!C109</f>
        <v>&lt;List Requirement Here&gt;</v>
      </c>
      <c r="S148" s="297" t="str">
        <f>IF('Council Own'!I109="A","A"," ")</f>
        <v xml:space="preserve"> </v>
      </c>
    </row>
    <row r="149" spans="1:19">
      <c r="A149" s="484" t="s">
        <v>84</v>
      </c>
      <c r="B149" s="484"/>
      <c r="C149" s="484"/>
      <c r="E149" s="289"/>
      <c r="F149" s="354" t="str">
        <f>'Council Own'!C38</f>
        <v>&lt;List Requirement Here&gt;</v>
      </c>
      <c r="G149" s="297" t="str">
        <f>IF('Council Own'!I38="A","A"," ")</f>
        <v xml:space="preserve"> </v>
      </c>
      <c r="I149" s="289"/>
      <c r="J149" s="354" t="str">
        <f>'Council Own'!C62</f>
        <v>&lt;List Requirement Here&gt;</v>
      </c>
      <c r="K149" s="297" t="str">
        <f>IF('Council Own'!I62="A","A"," ")</f>
        <v xml:space="preserve"> </v>
      </c>
      <c r="M149" s="289"/>
      <c r="N149" s="354" t="str">
        <f>'Council Own'!C86</f>
        <v>&lt;List Requirement Here&gt;</v>
      </c>
      <c r="O149" s="297" t="str">
        <f>IF('Council Own'!I86="A","A"," ")</f>
        <v xml:space="preserve"> </v>
      </c>
      <c r="Q149" s="289"/>
      <c r="R149" s="354" t="str">
        <f>'Council Own'!C110</f>
        <v>&lt;List Requirement Here&gt;</v>
      </c>
      <c r="S149" s="297" t="str">
        <f>IF('Council Own'!I110="A","A"," ")</f>
        <v xml:space="preserve"> </v>
      </c>
    </row>
    <row r="150" spans="1:19">
      <c r="A150" s="284" t="str">
        <f>'Council Own'!B6</f>
        <v>&lt;&lt;List Badge Here&gt;&gt;</v>
      </c>
      <c r="B150" s="284"/>
      <c r="C150" s="284"/>
      <c r="E150" s="289">
        <v>3</v>
      </c>
      <c r="F150" s="354" t="str">
        <f>'Council Own'!C39</f>
        <v>&lt;List Requirement Here&gt;</v>
      </c>
      <c r="G150" s="297" t="str">
        <f>IF('Council Own'!I39="A","A"," ")</f>
        <v xml:space="preserve"> </v>
      </c>
      <c r="I150" s="289">
        <v>3</v>
      </c>
      <c r="J150" s="354" t="str">
        <f>'Council Own'!C63</f>
        <v>&lt;List Requirement Here&gt;</v>
      </c>
      <c r="K150" s="297" t="str">
        <f>IF('Council Own'!I63="A","A"," ")</f>
        <v xml:space="preserve"> </v>
      </c>
      <c r="M150" s="289">
        <v>3</v>
      </c>
      <c r="N150" s="354" t="str">
        <f>'Council Own'!C87</f>
        <v>&lt;List Requirement Here&gt;</v>
      </c>
      <c r="O150" s="297" t="str">
        <f>IF('Council Own'!I87="A","A"," ")</f>
        <v xml:space="preserve"> </v>
      </c>
      <c r="Q150" s="289">
        <v>3</v>
      </c>
      <c r="R150" s="354" t="str">
        <f>'Council Own'!C111</f>
        <v>&lt;List Requirement Here&gt;</v>
      </c>
      <c r="S150" s="297" t="str">
        <f>IF('Council Own'!I111="A","A"," ")</f>
        <v xml:space="preserve"> </v>
      </c>
    </row>
    <row r="151" spans="1:19">
      <c r="A151" s="289">
        <v>1</v>
      </c>
      <c r="B151" s="354" t="str">
        <f>'Council Own'!C7</f>
        <v>&lt;List Requirement Here&gt;</v>
      </c>
      <c r="C151" s="297" t="str">
        <f>IF('Council Own'!I7="A","A"," ")</f>
        <v xml:space="preserve"> </v>
      </c>
      <c r="E151" s="289"/>
      <c r="F151" s="354" t="str">
        <f>'Council Own'!C40</f>
        <v>&lt;List Requirement Here&gt;</v>
      </c>
      <c r="G151" s="297" t="str">
        <f>IF('Council Own'!I40="A","A"," ")</f>
        <v xml:space="preserve"> </v>
      </c>
      <c r="I151" s="289"/>
      <c r="J151" s="354" t="str">
        <f>'Council Own'!C64</f>
        <v>&lt;List Requirement Here&gt;</v>
      </c>
      <c r="K151" s="297" t="str">
        <f>IF('Council Own'!I64="A","A"," ")</f>
        <v xml:space="preserve"> </v>
      </c>
      <c r="M151" s="289"/>
      <c r="N151" s="354" t="str">
        <f>'Council Own'!C88</f>
        <v>&lt;List Requirement Here&gt;</v>
      </c>
      <c r="O151" s="297" t="str">
        <f>IF('Council Own'!I88="A","A"," ")</f>
        <v xml:space="preserve"> </v>
      </c>
      <c r="Q151" s="289"/>
      <c r="R151" s="354" t="str">
        <f>'Council Own'!C112</f>
        <v>&lt;List Requirement Here&gt;</v>
      </c>
      <c r="S151" s="297" t="str">
        <f>IF('Council Own'!I112="A","A"," ")</f>
        <v xml:space="preserve"> </v>
      </c>
    </row>
    <row r="152" spans="1:19">
      <c r="A152" s="289"/>
      <c r="B152" s="354" t="str">
        <f>'Council Own'!C8</f>
        <v>&lt;List Requirement Here&gt;</v>
      </c>
      <c r="C152" s="297" t="str">
        <f>IF('Council Own'!I8="A","A"," ")</f>
        <v xml:space="preserve"> </v>
      </c>
      <c r="E152" s="289"/>
      <c r="F152" s="354" t="str">
        <f>'Council Own'!C41</f>
        <v>&lt;List Requirement Here&gt;</v>
      </c>
      <c r="G152" s="297" t="str">
        <f>IF('Council Own'!I41="A","A"," ")</f>
        <v xml:space="preserve"> </v>
      </c>
      <c r="I152" s="289"/>
      <c r="J152" s="354" t="str">
        <f>'Council Own'!C65</f>
        <v>&lt;List Requirement Here&gt;</v>
      </c>
      <c r="K152" s="297" t="str">
        <f>IF('Council Own'!I65="A","A"," ")</f>
        <v xml:space="preserve"> </v>
      </c>
      <c r="M152" s="289"/>
      <c r="N152" s="354" t="str">
        <f>'Council Own'!C89</f>
        <v>&lt;List Requirement Here&gt;</v>
      </c>
      <c r="O152" s="297" t="str">
        <f>IF('Council Own'!I89="A","A"," ")</f>
        <v xml:space="preserve"> </v>
      </c>
      <c r="Q152" s="289"/>
      <c r="R152" s="354" t="str">
        <f>'Council Own'!C113</f>
        <v>&lt;List Requirement Here&gt;</v>
      </c>
      <c r="S152" s="297" t="str">
        <f>IF('Council Own'!I113="A","A"," ")</f>
        <v xml:space="preserve"> </v>
      </c>
    </row>
    <row r="153" spans="1:19">
      <c r="A153" s="289"/>
      <c r="B153" s="354" t="str">
        <f>'Council Own'!C9</f>
        <v>&lt;List Requirement Here&gt;</v>
      </c>
      <c r="C153" s="297" t="str">
        <f>IF('Council Own'!I9="A","A"," ")</f>
        <v xml:space="preserve"> </v>
      </c>
      <c r="E153" s="289"/>
      <c r="F153" s="354" t="str">
        <f>'Council Own'!C42</f>
        <v>&lt;List Requirement Here&gt;</v>
      </c>
      <c r="G153" s="297" t="str">
        <f>IF('Council Own'!I42="A","A"," ")</f>
        <v xml:space="preserve"> </v>
      </c>
      <c r="I153" s="289"/>
      <c r="J153" s="354" t="str">
        <f>'Council Own'!C66</f>
        <v>&lt;List Requirement Here&gt;</v>
      </c>
      <c r="K153" s="297" t="str">
        <f>IF('Council Own'!I66="A","A"," ")</f>
        <v xml:space="preserve"> </v>
      </c>
      <c r="M153" s="289"/>
      <c r="N153" s="354" t="str">
        <f>'Council Own'!C90</f>
        <v>&lt;List Requirement Here&gt;</v>
      </c>
      <c r="O153" s="297" t="str">
        <f>IF('Council Own'!I90="A","A"," ")</f>
        <v xml:space="preserve"> </v>
      </c>
      <c r="Q153" s="289"/>
      <c r="R153" s="354" t="str">
        <f>'Council Own'!C114</f>
        <v>&lt;List Requirement Here&gt;</v>
      </c>
      <c r="S153" s="297" t="str">
        <f>IF('Council Own'!I114="A","A"," ")</f>
        <v xml:space="preserve"> </v>
      </c>
    </row>
    <row r="154" spans="1:19">
      <c r="A154" s="289"/>
      <c r="B154" s="354" t="str">
        <f>'Council Own'!C10</f>
        <v>&lt;List Requirement Here&gt;</v>
      </c>
      <c r="C154" s="297" t="str">
        <f>IF('Council Own'!I10="A","A"," ")</f>
        <v xml:space="preserve"> </v>
      </c>
      <c r="E154" s="289">
        <v>4</v>
      </c>
      <c r="F154" s="354" t="str">
        <f>'Council Own'!C43</f>
        <v>&lt;List Requirement Here&gt;</v>
      </c>
      <c r="G154" s="297" t="str">
        <f>IF('Council Own'!I43="A","A"," ")</f>
        <v xml:space="preserve"> </v>
      </c>
      <c r="I154" s="289">
        <v>4</v>
      </c>
      <c r="J154" s="354" t="str">
        <f>'Council Own'!C67</f>
        <v>&lt;List Requirement Here&gt;</v>
      </c>
      <c r="K154" s="297" t="str">
        <f>IF('Council Own'!I67="A","A"," ")</f>
        <v xml:space="preserve"> </v>
      </c>
      <c r="M154" s="289">
        <v>4</v>
      </c>
      <c r="N154" s="354" t="str">
        <f>'Council Own'!C91</f>
        <v>&lt;List Requirement Here&gt;</v>
      </c>
      <c r="O154" s="297" t="str">
        <f>IF('Council Own'!I91="A","A"," ")</f>
        <v xml:space="preserve"> </v>
      </c>
      <c r="Q154" s="289">
        <v>4</v>
      </c>
      <c r="R154" s="354" t="str">
        <f>'Council Own'!C115</f>
        <v>&lt;List Requirement Here&gt;</v>
      </c>
      <c r="S154" s="297" t="str">
        <f>IF('Council Own'!I115="A","A"," ")</f>
        <v xml:space="preserve"> </v>
      </c>
    </row>
    <row r="155" spans="1:19">
      <c r="A155" s="289">
        <v>2</v>
      </c>
      <c r="B155" s="354" t="str">
        <f>'Council Own'!C11</f>
        <v>&lt;List Requirement Here&gt;</v>
      </c>
      <c r="C155" s="297" t="str">
        <f>IF('Council Own'!I11="A","A"," ")</f>
        <v xml:space="preserve"> </v>
      </c>
      <c r="E155" s="289"/>
      <c r="F155" s="354" t="str">
        <f>'Council Own'!C44</f>
        <v>&lt;List Requirement Here&gt;</v>
      </c>
      <c r="G155" s="297" t="str">
        <f>IF('Council Own'!I44="A","A"," ")</f>
        <v xml:space="preserve"> </v>
      </c>
      <c r="I155" s="289"/>
      <c r="J155" s="354" t="str">
        <f>'Council Own'!C68</f>
        <v>&lt;List Requirement Here&gt;</v>
      </c>
      <c r="K155" s="297" t="str">
        <f>IF('Council Own'!I68="A","A"," ")</f>
        <v xml:space="preserve"> </v>
      </c>
      <c r="M155" s="289"/>
      <c r="N155" s="354" t="str">
        <f>'Council Own'!C92</f>
        <v>&lt;List Requirement Here&gt;</v>
      </c>
      <c r="O155" s="297" t="str">
        <f>IF('Council Own'!I92="A","A"," ")</f>
        <v xml:space="preserve"> </v>
      </c>
      <c r="Q155" s="289"/>
      <c r="R155" s="354" t="str">
        <f>'Council Own'!C116</f>
        <v>&lt;List Requirement Here&gt;</v>
      </c>
      <c r="S155" s="297" t="str">
        <f>IF('Council Own'!I116="A","A"," ")</f>
        <v xml:space="preserve"> </v>
      </c>
    </row>
    <row r="156" spans="1:19">
      <c r="A156" s="289"/>
      <c r="B156" s="354" t="str">
        <f>'Council Own'!C12</f>
        <v>&lt;List Requirement Here&gt;</v>
      </c>
      <c r="C156" s="297" t="str">
        <f>IF('Council Own'!I12="A","A"," ")</f>
        <v xml:space="preserve"> </v>
      </c>
      <c r="E156" s="289"/>
      <c r="F156" s="354" t="str">
        <f>'Council Own'!C45</f>
        <v>&lt;List Requirement Here&gt;</v>
      </c>
      <c r="G156" s="297" t="str">
        <f>IF('Council Own'!I45="A","A"," ")</f>
        <v xml:space="preserve"> </v>
      </c>
      <c r="I156" s="289"/>
      <c r="J156" s="354" t="str">
        <f>'Council Own'!C69</f>
        <v>&lt;List Requirement Here&gt;</v>
      </c>
      <c r="K156" s="297" t="str">
        <f>IF('Council Own'!I69="A","A"," ")</f>
        <v xml:space="preserve"> </v>
      </c>
      <c r="M156" s="289"/>
      <c r="N156" s="354" t="str">
        <f>'Council Own'!C93</f>
        <v>&lt;List Requirement Here&gt;</v>
      </c>
      <c r="O156" s="297" t="str">
        <f>IF('Council Own'!I93="A","A"," ")</f>
        <v xml:space="preserve"> </v>
      </c>
      <c r="Q156" s="289"/>
      <c r="R156" s="354" t="str">
        <f>'Council Own'!C117</f>
        <v>&lt;List Requirement Here&gt;</v>
      </c>
      <c r="S156" s="297" t="str">
        <f>IF('Council Own'!I117="A","A"," ")</f>
        <v xml:space="preserve"> </v>
      </c>
    </row>
    <row r="157" spans="1:19">
      <c r="A157" s="289"/>
      <c r="B157" s="354" t="str">
        <f>'Council Own'!C13</f>
        <v>&lt;List Requirement Here&gt;</v>
      </c>
      <c r="C157" s="297" t="str">
        <f>IF('Council Own'!I13="A","A"," ")</f>
        <v xml:space="preserve"> </v>
      </c>
      <c r="E157" s="289"/>
      <c r="F157" s="354" t="str">
        <f>'Council Own'!C46</f>
        <v>&lt;List Requirement Here&gt;</v>
      </c>
      <c r="G157" s="297" t="str">
        <f>IF('Council Own'!I46="A","A"," ")</f>
        <v xml:space="preserve"> </v>
      </c>
      <c r="I157" s="289"/>
      <c r="J157" s="354" t="str">
        <f>'Council Own'!C70</f>
        <v>&lt;List Requirement Here&gt;</v>
      </c>
      <c r="K157" s="297" t="str">
        <f>IF('Council Own'!I70="A","A"," ")</f>
        <v xml:space="preserve"> </v>
      </c>
      <c r="M157" s="289"/>
      <c r="N157" s="354" t="str">
        <f>'Council Own'!C94</f>
        <v>&lt;List Requirement Here&gt;</v>
      </c>
      <c r="O157" s="297" t="str">
        <f>IF('Council Own'!I94="A","A"," ")</f>
        <v xml:space="preserve"> </v>
      </c>
      <c r="Q157" s="289"/>
      <c r="R157" s="354" t="str">
        <f>'Council Own'!C118</f>
        <v>&lt;List Requirement Here&gt;</v>
      </c>
      <c r="S157" s="297" t="str">
        <f>IF('Council Own'!I118="A","A"," ")</f>
        <v xml:space="preserve"> </v>
      </c>
    </row>
    <row r="158" spans="1:19">
      <c r="A158" s="289"/>
      <c r="B158" s="354" t="str">
        <f>'Council Own'!C14</f>
        <v>&lt;List Requirement Here&gt;</v>
      </c>
      <c r="C158" s="297" t="str">
        <f>IF('Council Own'!I14="A","A"," ")</f>
        <v xml:space="preserve"> </v>
      </c>
      <c r="E158" s="289">
        <v>5</v>
      </c>
      <c r="F158" s="354" t="str">
        <f>'Council Own'!C47</f>
        <v>&lt;List Requirement Here&gt;</v>
      </c>
      <c r="G158" s="297" t="str">
        <f>IF('Council Own'!I47="A","A"," ")</f>
        <v xml:space="preserve"> </v>
      </c>
      <c r="I158" s="289">
        <v>5</v>
      </c>
      <c r="J158" s="354" t="str">
        <f>'Council Own'!C71</f>
        <v>&lt;List Requirement Here&gt;</v>
      </c>
      <c r="K158" s="297" t="str">
        <f>IF('Council Own'!I71="A","A"," ")</f>
        <v xml:space="preserve"> </v>
      </c>
      <c r="M158" s="289">
        <v>5</v>
      </c>
      <c r="N158" s="354" t="str">
        <f>'Council Own'!C95</f>
        <v>&lt;List Requirement Here&gt;</v>
      </c>
      <c r="O158" s="297" t="str">
        <f>IF('Council Own'!I95="A","A"," ")</f>
        <v xml:space="preserve"> </v>
      </c>
      <c r="Q158" s="289">
        <v>5</v>
      </c>
      <c r="R158" s="354" t="str">
        <f>'Council Own'!C119</f>
        <v>&lt;List Requirement Here&gt;</v>
      </c>
      <c r="S158" s="297" t="str">
        <f>IF('Council Own'!I119="A","A"," ")</f>
        <v xml:space="preserve"> </v>
      </c>
    </row>
    <row r="159" spans="1:19">
      <c r="A159" s="289">
        <v>3</v>
      </c>
      <c r="B159" s="354" t="str">
        <f>'Council Own'!C15</f>
        <v>&lt;List Requirement Here&gt;</v>
      </c>
      <c r="C159" s="297" t="str">
        <f>IF('Council Own'!I15="A","A"," ")</f>
        <v xml:space="preserve"> </v>
      </c>
      <c r="E159" s="289"/>
      <c r="F159" s="354" t="str">
        <f>'Council Own'!C48</f>
        <v>&lt;List Requirement Here&gt;</v>
      </c>
      <c r="G159" s="297" t="str">
        <f>IF('Council Own'!I48="A","A"," ")</f>
        <v xml:space="preserve"> </v>
      </c>
      <c r="I159" s="289"/>
      <c r="J159" s="354" t="str">
        <f>'Council Own'!C72</f>
        <v>&lt;List Requirement Here&gt;</v>
      </c>
      <c r="K159" s="297" t="str">
        <f>IF('Council Own'!I72="A","A"," ")</f>
        <v xml:space="preserve"> </v>
      </c>
      <c r="M159" s="289"/>
      <c r="N159" s="354" t="str">
        <f>'Council Own'!C96</f>
        <v>&lt;List Requirement Here&gt;</v>
      </c>
      <c r="O159" s="297" t="str">
        <f>IF('Council Own'!I96="A","A"," ")</f>
        <v xml:space="preserve"> </v>
      </c>
      <c r="Q159" s="289"/>
      <c r="R159" s="354" t="str">
        <f>'Council Own'!C120</f>
        <v>&lt;List Requirement Here&gt;</v>
      </c>
      <c r="S159" s="297" t="str">
        <f>IF('Council Own'!I120="A","A"," ")</f>
        <v xml:space="preserve"> </v>
      </c>
    </row>
    <row r="160" spans="1:19">
      <c r="A160" s="289"/>
      <c r="B160" s="354" t="str">
        <f>'Council Own'!C16</f>
        <v>&lt;List Requirement Here&gt;</v>
      </c>
      <c r="C160" s="297" t="str">
        <f>IF('Council Own'!I16="A","A"," ")</f>
        <v xml:space="preserve"> </v>
      </c>
      <c r="E160" s="289"/>
      <c r="F160" s="354" t="str">
        <f>'Council Own'!C49</f>
        <v>&lt;List Requirement Here&gt;</v>
      </c>
      <c r="G160" s="297" t="str">
        <f>IF('Council Own'!I49="A","A"," ")</f>
        <v xml:space="preserve"> </v>
      </c>
      <c r="I160" s="289"/>
      <c r="J160" s="354" t="str">
        <f>'Council Own'!C73</f>
        <v>&lt;List Requirement Here&gt;</v>
      </c>
      <c r="K160" s="297" t="str">
        <f>IF('Council Own'!I73="A","A"," ")</f>
        <v xml:space="preserve"> </v>
      </c>
      <c r="M160" s="289"/>
      <c r="N160" s="354" t="str">
        <f>'Council Own'!C97</f>
        <v>&lt;List Requirement Here&gt;</v>
      </c>
      <c r="O160" s="297" t="str">
        <f>IF('Council Own'!I97="A","A"," ")</f>
        <v xml:space="preserve"> </v>
      </c>
      <c r="Q160" s="289"/>
      <c r="R160" s="354" t="str">
        <f>'Council Own'!C121</f>
        <v>&lt;List Requirement Here&gt;</v>
      </c>
      <c r="S160" s="297" t="str">
        <f>IF('Council Own'!I121="A","A"," ")</f>
        <v xml:space="preserve"> </v>
      </c>
    </row>
    <row r="161" spans="1:19">
      <c r="A161" s="289"/>
      <c r="B161" s="354" t="str">
        <f>'Council Own'!C17</f>
        <v>&lt;List Requirement Here&gt;</v>
      </c>
      <c r="C161" s="297" t="str">
        <f>IF('Council Own'!I17="A","A"," ")</f>
        <v xml:space="preserve"> </v>
      </c>
      <c r="E161" s="289"/>
      <c r="F161" s="354" t="str">
        <f>'Council Own'!C50</f>
        <v>&lt;List Requirement Here&gt;</v>
      </c>
      <c r="G161" s="297" t="str">
        <f>IF('Council Own'!I50="A","A"," ")</f>
        <v xml:space="preserve"> </v>
      </c>
      <c r="I161" s="289"/>
      <c r="J161" s="354" t="str">
        <f>'Council Own'!C74</f>
        <v>&lt;List Requirement Here&gt;</v>
      </c>
      <c r="K161" s="297" t="str">
        <f>IF('Council Own'!I68="A","A"," ")</f>
        <v xml:space="preserve"> </v>
      </c>
      <c r="M161" s="289"/>
      <c r="N161" s="354" t="str">
        <f>'Council Own'!C98</f>
        <v>&lt;List Requirement Here&gt;</v>
      </c>
      <c r="O161" s="297" t="str">
        <f>IF('Council Own'!I98="A","A"," ")</f>
        <v xml:space="preserve"> </v>
      </c>
      <c r="Q161" s="289"/>
      <c r="R161" s="354" t="str">
        <f>'Council Own'!C122</f>
        <v>&lt;List Requirement Here&gt;</v>
      </c>
      <c r="S161" s="297" t="str">
        <f>IF('Council Own'!I122="A","A"," ")</f>
        <v xml:space="preserve"> </v>
      </c>
    </row>
    <row r="162" spans="1:19">
      <c r="A162" s="289"/>
      <c r="B162" s="354" t="str">
        <f>'Council Own'!C18</f>
        <v>&lt;List Requirement Here&gt;</v>
      </c>
      <c r="C162" s="297" t="str">
        <f>IF('Council Own'!I18="A","A"," ")</f>
        <v xml:space="preserve"> </v>
      </c>
    </row>
    <row r="163" spans="1:19">
      <c r="A163" s="289">
        <v>4</v>
      </c>
      <c r="B163" s="354" t="str">
        <f>'Council Own'!C19</f>
        <v>&lt;List Requirement Here&gt;</v>
      </c>
      <c r="C163" s="297" t="str">
        <f>IF('Council Own'!I19="A","A"," ")</f>
        <v xml:space="preserve"> </v>
      </c>
    </row>
    <row r="164" spans="1:19">
      <c r="A164" s="289"/>
      <c r="B164" s="354" t="str">
        <f>'Council Own'!C20</f>
        <v>&lt;List Requirement Here&gt;</v>
      </c>
      <c r="C164" s="297" t="str">
        <f>IF('Council Own'!I20="A","A"," ")</f>
        <v xml:space="preserve"> </v>
      </c>
    </row>
    <row r="165" spans="1:19">
      <c r="A165" s="289"/>
      <c r="B165" s="354" t="str">
        <f>'Council Own'!C21</f>
        <v>&lt;List Requirement Here&gt;</v>
      </c>
      <c r="C165" s="297" t="str">
        <f>IF('Council Own'!I21="A","A"," ")</f>
        <v xml:space="preserve"> </v>
      </c>
    </row>
    <row r="166" spans="1:19">
      <c r="A166" s="289"/>
      <c r="B166" s="354" t="str">
        <f>'Council Own'!C22</f>
        <v>&lt;List Requirement Here&gt;</v>
      </c>
      <c r="C166" s="297" t="str">
        <f>IF('Council Own'!I22="A","A"," ")</f>
        <v xml:space="preserve"> </v>
      </c>
    </row>
    <row r="167" spans="1:19">
      <c r="A167" s="289">
        <v>5</v>
      </c>
      <c r="B167" s="354" t="str">
        <f>'Council Own'!C23</f>
        <v>&lt;List Requirement Here&gt;</v>
      </c>
      <c r="C167" s="297" t="str">
        <f>IF('Council Own'!I23="A","A"," ")</f>
        <v xml:space="preserve"> </v>
      </c>
    </row>
    <row r="168" spans="1:19">
      <c r="A168" s="289"/>
      <c r="B168" s="354" t="str">
        <f>'Council Own'!C24</f>
        <v>&lt;List Requirement Here&gt;</v>
      </c>
      <c r="C168" s="297" t="str">
        <f>IF('Council Own'!I24="A","A"," ")</f>
        <v xml:space="preserve"> </v>
      </c>
    </row>
    <row r="169" spans="1:19">
      <c r="A169" s="289"/>
      <c r="B169" s="354" t="str">
        <f>'Council Own'!C25</f>
        <v>&lt;List Requirement Here&gt;</v>
      </c>
      <c r="C169" s="297" t="str">
        <f>IF('Council Own'!I25="A","A"," ")</f>
        <v xml:space="preserve"> </v>
      </c>
    </row>
    <row r="170" spans="1:19" ht="12.75" customHeight="1">
      <c r="A170" s="289"/>
      <c r="B170" s="354" t="str">
        <f>'Council Own'!C26</f>
        <v>&lt;List Requirement Here&gt;</v>
      </c>
      <c r="C170" s="297" t="str">
        <f>IF('Council Own'!I26="A","A","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xml><?xml version="1.0" encoding="utf-8"?>
<worksheet xmlns="http://schemas.openxmlformats.org/spreadsheetml/2006/main" xmlns:r="http://schemas.openxmlformats.org/officeDocument/2006/relationships">
  <sheetPr codeName="Sheet3">
    <tabColor rgb="FFFF0000"/>
  </sheetPr>
  <dimension ref="A1:G166"/>
  <sheetViews>
    <sheetView showGridLines="0" workbookViewId="0">
      <selection activeCell="B1" sqref="B1"/>
    </sheetView>
  </sheetViews>
  <sheetFormatPr defaultRowHeight="12.75"/>
  <cols>
    <col min="1" max="1" width="15.140625" customWidth="1"/>
    <col min="2" max="2" width="26.42578125" bestFit="1" customWidth="1"/>
    <col min="3" max="3" width="15.140625" customWidth="1"/>
    <col min="4" max="4" width="24.7109375" customWidth="1"/>
    <col min="5" max="5" width="2.7109375" style="1" customWidth="1"/>
    <col min="6" max="6" width="14" bestFit="1" customWidth="1"/>
    <col min="7" max="7" width="24.85546875" customWidth="1"/>
  </cols>
  <sheetData>
    <row r="1" spans="1:7" ht="28.5" customHeight="1">
      <c r="A1" s="10" t="str">
        <f ca="1">'Brownie 1'!$A$1</f>
        <v>Brownie 1</v>
      </c>
      <c r="B1" s="11" t="s">
        <v>128</v>
      </c>
      <c r="C1" s="12" t="s">
        <v>31</v>
      </c>
      <c r="D1" s="13"/>
      <c r="E1" s="393" t="s">
        <v>32</v>
      </c>
      <c r="F1" s="14"/>
      <c r="G1" s="15"/>
    </row>
    <row r="2" spans="1:7">
      <c r="A2" s="396" t="s">
        <v>33</v>
      </c>
      <c r="B2" s="396"/>
      <c r="C2" s="396" t="s">
        <v>34</v>
      </c>
      <c r="D2" s="396"/>
      <c r="E2" s="394"/>
      <c r="F2" s="16" t="s">
        <v>35</v>
      </c>
      <c r="G2" s="17"/>
    </row>
    <row r="3" spans="1:7">
      <c r="A3" s="16" t="s">
        <v>36</v>
      </c>
      <c r="B3" s="149"/>
      <c r="C3" s="16" t="s">
        <v>36</v>
      </c>
      <c r="D3" s="19"/>
      <c r="E3" s="394"/>
      <c r="G3" s="20"/>
    </row>
    <row r="4" spans="1:7">
      <c r="A4" s="16" t="s">
        <v>35</v>
      </c>
      <c r="B4" s="149"/>
      <c r="C4" s="16" t="s">
        <v>35</v>
      </c>
      <c r="D4" s="19"/>
      <c r="E4" s="394"/>
      <c r="F4" s="16" t="s">
        <v>37</v>
      </c>
      <c r="G4" s="19"/>
    </row>
    <row r="5" spans="1:7">
      <c r="A5" s="16" t="s">
        <v>38</v>
      </c>
      <c r="B5" s="149"/>
      <c r="C5" s="16" t="s">
        <v>38</v>
      </c>
      <c r="D5" s="19"/>
      <c r="E5" s="394"/>
      <c r="G5" s="20"/>
    </row>
    <row r="6" spans="1:7">
      <c r="A6" s="16" t="s">
        <v>39</v>
      </c>
      <c r="B6" s="149"/>
      <c r="C6" s="16" t="s">
        <v>39</v>
      </c>
      <c r="D6" s="19"/>
      <c r="E6" s="394"/>
      <c r="F6" s="16" t="s">
        <v>40</v>
      </c>
      <c r="G6" s="129"/>
    </row>
    <row r="7" spans="1:7">
      <c r="A7" s="16" t="s">
        <v>40</v>
      </c>
      <c r="B7" s="150"/>
      <c r="C7" s="16" t="s">
        <v>40</v>
      </c>
      <c r="D7" s="129"/>
      <c r="E7" s="394"/>
      <c r="G7" s="20"/>
    </row>
    <row r="8" spans="1:7">
      <c r="A8" s="16" t="s">
        <v>41</v>
      </c>
      <c r="B8" s="128"/>
      <c r="C8" s="16" t="s">
        <v>41</v>
      </c>
      <c r="D8" s="129"/>
      <c r="E8" s="394"/>
      <c r="F8" s="16" t="s">
        <v>41</v>
      </c>
      <c r="G8" s="129"/>
    </row>
    <row r="9" spans="1:7">
      <c r="A9" s="16" t="s">
        <v>42</v>
      </c>
      <c r="B9" s="128"/>
      <c r="C9" s="16" t="s">
        <v>42</v>
      </c>
      <c r="D9" s="129"/>
      <c r="E9" s="394"/>
      <c r="G9" s="20"/>
    </row>
    <row r="10" spans="1:7">
      <c r="A10" s="16" t="s">
        <v>43</v>
      </c>
      <c r="B10" s="18"/>
      <c r="C10" s="16" t="s">
        <v>43</v>
      </c>
      <c r="D10" s="19"/>
      <c r="E10" s="394"/>
      <c r="F10" s="16" t="s">
        <v>42</v>
      </c>
      <c r="G10" s="129"/>
    </row>
    <row r="11" spans="1:7">
      <c r="A11" s="21" t="s">
        <v>44</v>
      </c>
      <c r="B11" s="22"/>
      <c r="C11" s="21" t="s">
        <v>44</v>
      </c>
      <c r="D11" s="23"/>
      <c r="E11" s="395"/>
      <c r="F11" s="21"/>
      <c r="G11" s="24"/>
    </row>
    <row r="12" spans="1:7" ht="28.5" customHeight="1">
      <c r="A12" s="10" t="str">
        <f ca="1">'Brownie 2'!$A$1</f>
        <v>Brownie 2</v>
      </c>
      <c r="B12" s="11" t="s">
        <v>128</v>
      </c>
      <c r="C12" s="12" t="s">
        <v>31</v>
      </c>
      <c r="D12" s="13"/>
      <c r="E12" s="393" t="s">
        <v>32</v>
      </c>
      <c r="F12" s="14"/>
      <c r="G12" s="15"/>
    </row>
    <row r="13" spans="1:7">
      <c r="A13" s="396" t="s">
        <v>33</v>
      </c>
      <c r="B13" s="396"/>
      <c r="C13" s="396" t="s">
        <v>34</v>
      </c>
      <c r="D13" s="396"/>
      <c r="E13" s="394"/>
      <c r="F13" s="16" t="s">
        <v>35</v>
      </c>
      <c r="G13" s="17"/>
    </row>
    <row r="14" spans="1:7">
      <c r="A14" s="16" t="s">
        <v>36</v>
      </c>
      <c r="B14" s="149"/>
      <c r="C14" s="16" t="s">
        <v>36</v>
      </c>
      <c r="D14" s="19"/>
      <c r="E14" s="394"/>
      <c r="G14" s="20"/>
    </row>
    <row r="15" spans="1:7">
      <c r="A15" s="16" t="s">
        <v>35</v>
      </c>
      <c r="B15" s="149"/>
      <c r="C15" s="16" t="s">
        <v>35</v>
      </c>
      <c r="D15" s="19"/>
      <c r="E15" s="394"/>
      <c r="F15" s="16" t="s">
        <v>37</v>
      </c>
      <c r="G15" s="19"/>
    </row>
    <row r="16" spans="1:7">
      <c r="A16" s="16" t="s">
        <v>38</v>
      </c>
      <c r="B16" s="149"/>
      <c r="C16" s="16" t="s">
        <v>38</v>
      </c>
      <c r="D16" s="19"/>
      <c r="E16" s="394"/>
      <c r="G16" s="20"/>
    </row>
    <row r="17" spans="1:7">
      <c r="A17" s="16" t="s">
        <v>39</v>
      </c>
      <c r="B17" s="149"/>
      <c r="C17" s="16" t="s">
        <v>39</v>
      </c>
      <c r="D17" s="19"/>
      <c r="E17" s="394"/>
      <c r="F17" s="16" t="s">
        <v>40</v>
      </c>
      <c r="G17" s="129"/>
    </row>
    <row r="18" spans="1:7">
      <c r="A18" s="16" t="s">
        <v>40</v>
      </c>
      <c r="B18" s="150"/>
      <c r="C18" s="16" t="s">
        <v>40</v>
      </c>
      <c r="D18" s="129"/>
      <c r="E18" s="394"/>
      <c r="G18" s="20"/>
    </row>
    <row r="19" spans="1:7">
      <c r="A19" s="16" t="s">
        <v>41</v>
      </c>
      <c r="B19" s="150"/>
      <c r="C19" s="16" t="s">
        <v>41</v>
      </c>
      <c r="D19" s="129"/>
      <c r="E19" s="394"/>
      <c r="F19" s="16" t="s">
        <v>41</v>
      </c>
      <c r="G19" s="129"/>
    </row>
    <row r="20" spans="1:7">
      <c r="A20" s="16" t="s">
        <v>42</v>
      </c>
      <c r="B20" s="128"/>
      <c r="C20" s="16" t="s">
        <v>42</v>
      </c>
      <c r="D20" s="129"/>
      <c r="E20" s="394"/>
      <c r="G20" s="130"/>
    </row>
    <row r="21" spans="1:7">
      <c r="A21" s="16" t="s">
        <v>43</v>
      </c>
      <c r="B21" s="18"/>
      <c r="C21" s="16" t="s">
        <v>43</v>
      </c>
      <c r="D21" s="19"/>
      <c r="E21" s="394"/>
      <c r="F21" s="16" t="s">
        <v>42</v>
      </c>
      <c r="G21" s="129"/>
    </row>
    <row r="22" spans="1:7">
      <c r="A22" s="21" t="s">
        <v>44</v>
      </c>
      <c r="B22" s="22"/>
      <c r="C22" s="21" t="s">
        <v>44</v>
      </c>
      <c r="D22" s="23"/>
      <c r="E22" s="395"/>
      <c r="F22" s="21"/>
      <c r="G22" s="24"/>
    </row>
    <row r="23" spans="1:7" ht="28.5" customHeight="1">
      <c r="A23" s="10" t="str">
        <f ca="1">'Brownie 3'!$A$1</f>
        <v>Brownie 3</v>
      </c>
      <c r="B23" s="11" t="s">
        <v>128</v>
      </c>
      <c r="C23" s="12" t="s">
        <v>31</v>
      </c>
      <c r="D23" s="13"/>
      <c r="E23" s="393" t="s">
        <v>32</v>
      </c>
      <c r="F23" s="14"/>
      <c r="G23" s="15"/>
    </row>
    <row r="24" spans="1:7">
      <c r="A24" s="396" t="s">
        <v>33</v>
      </c>
      <c r="B24" s="396"/>
      <c r="C24" s="396" t="s">
        <v>34</v>
      </c>
      <c r="D24" s="396"/>
      <c r="E24" s="394"/>
      <c r="F24" s="16" t="s">
        <v>35</v>
      </c>
      <c r="G24" s="17"/>
    </row>
    <row r="25" spans="1:7">
      <c r="A25" s="16" t="s">
        <v>36</v>
      </c>
      <c r="B25" s="149"/>
      <c r="C25" s="16" t="s">
        <v>36</v>
      </c>
      <c r="D25" s="19"/>
      <c r="E25" s="394"/>
      <c r="G25" s="20"/>
    </row>
    <row r="26" spans="1:7">
      <c r="A26" s="16" t="s">
        <v>35</v>
      </c>
      <c r="B26" s="149"/>
      <c r="C26" s="16" t="s">
        <v>35</v>
      </c>
      <c r="D26" s="19"/>
      <c r="E26" s="394"/>
      <c r="F26" s="16" t="s">
        <v>37</v>
      </c>
      <c r="G26" s="19"/>
    </row>
    <row r="27" spans="1:7">
      <c r="A27" s="16" t="s">
        <v>38</v>
      </c>
      <c r="B27" s="149"/>
      <c r="C27" s="16" t="s">
        <v>38</v>
      </c>
      <c r="D27" s="19"/>
      <c r="E27" s="394"/>
      <c r="G27" s="20"/>
    </row>
    <row r="28" spans="1:7">
      <c r="A28" s="16" t="s">
        <v>39</v>
      </c>
      <c r="B28" s="149"/>
      <c r="C28" s="16" t="s">
        <v>39</v>
      </c>
      <c r="D28" s="19"/>
      <c r="E28" s="394"/>
      <c r="F28" s="16" t="s">
        <v>40</v>
      </c>
      <c r="G28" s="129"/>
    </row>
    <row r="29" spans="1:7">
      <c r="A29" s="16" t="s">
        <v>40</v>
      </c>
      <c r="B29" s="150"/>
      <c r="C29" s="16" t="s">
        <v>40</v>
      </c>
      <c r="D29" s="129"/>
      <c r="E29" s="394"/>
      <c r="G29" s="20"/>
    </row>
    <row r="30" spans="1:7">
      <c r="A30" s="16" t="s">
        <v>41</v>
      </c>
      <c r="B30" s="150"/>
      <c r="C30" s="16" t="s">
        <v>41</v>
      </c>
      <c r="D30" s="129"/>
      <c r="E30" s="394"/>
      <c r="F30" s="16" t="s">
        <v>41</v>
      </c>
      <c r="G30" s="129"/>
    </row>
    <row r="31" spans="1:7">
      <c r="A31" s="16" t="s">
        <v>42</v>
      </c>
      <c r="B31" s="150"/>
      <c r="C31" s="16" t="s">
        <v>42</v>
      </c>
      <c r="D31" s="129"/>
      <c r="E31" s="394"/>
      <c r="G31" s="20"/>
    </row>
    <row r="32" spans="1:7">
      <c r="A32" s="16" t="s">
        <v>43</v>
      </c>
      <c r="B32" s="18"/>
      <c r="C32" s="16" t="s">
        <v>43</v>
      </c>
      <c r="D32" s="19"/>
      <c r="E32" s="394"/>
      <c r="F32" s="16" t="s">
        <v>42</v>
      </c>
      <c r="G32" s="129"/>
    </row>
    <row r="33" spans="1:7">
      <c r="A33" s="21" t="s">
        <v>44</v>
      </c>
      <c r="B33" s="22"/>
      <c r="C33" s="21" t="s">
        <v>44</v>
      </c>
      <c r="D33" s="23"/>
      <c r="E33" s="395"/>
      <c r="F33" s="21"/>
      <c r="G33" s="24"/>
    </row>
    <row r="34" spans="1:7" ht="28.5" customHeight="1">
      <c r="A34" s="10" t="str">
        <f ca="1">'Brownie 4'!$A$1</f>
        <v>Brownie 4</v>
      </c>
      <c r="B34" s="11" t="s">
        <v>128</v>
      </c>
      <c r="C34" s="12" t="s">
        <v>31</v>
      </c>
      <c r="D34" s="13"/>
      <c r="E34" s="393" t="s">
        <v>32</v>
      </c>
      <c r="F34" s="14"/>
      <c r="G34" s="15"/>
    </row>
    <row r="35" spans="1:7">
      <c r="A35" s="392" t="s">
        <v>33</v>
      </c>
      <c r="B35" s="392"/>
      <c r="C35" s="396" t="s">
        <v>34</v>
      </c>
      <c r="D35" s="396"/>
      <c r="E35" s="394"/>
      <c r="F35" s="16" t="s">
        <v>35</v>
      </c>
      <c r="G35" s="17"/>
    </row>
    <row r="36" spans="1:7">
      <c r="A36" s="16" t="s">
        <v>36</v>
      </c>
      <c r="B36" s="149"/>
      <c r="C36" s="16" t="s">
        <v>36</v>
      </c>
      <c r="D36" s="19"/>
      <c r="E36" s="394"/>
      <c r="G36" s="20"/>
    </row>
    <row r="37" spans="1:7">
      <c r="A37" s="16" t="s">
        <v>35</v>
      </c>
      <c r="B37" s="149"/>
      <c r="C37" s="16" t="s">
        <v>35</v>
      </c>
      <c r="D37" s="19"/>
      <c r="E37" s="394"/>
      <c r="F37" s="16" t="s">
        <v>37</v>
      </c>
      <c r="G37" s="19"/>
    </row>
    <row r="38" spans="1:7">
      <c r="A38" s="16" t="s">
        <v>38</v>
      </c>
      <c r="B38" s="149"/>
      <c r="C38" s="16" t="s">
        <v>38</v>
      </c>
      <c r="D38" s="19"/>
      <c r="E38" s="394"/>
      <c r="G38" s="20"/>
    </row>
    <row r="39" spans="1:7">
      <c r="A39" s="16" t="s">
        <v>39</v>
      </c>
      <c r="B39" s="149"/>
      <c r="C39" s="16" t="s">
        <v>39</v>
      </c>
      <c r="D39" s="19"/>
      <c r="E39" s="394"/>
      <c r="F39" s="16" t="s">
        <v>40</v>
      </c>
      <c r="G39" s="129"/>
    </row>
    <row r="40" spans="1:7">
      <c r="A40" s="16" t="s">
        <v>40</v>
      </c>
      <c r="B40" s="150"/>
      <c r="C40" s="16" t="s">
        <v>40</v>
      </c>
      <c r="D40" s="129"/>
      <c r="E40" s="394"/>
      <c r="G40" s="20"/>
    </row>
    <row r="41" spans="1:7">
      <c r="A41" s="16" t="s">
        <v>41</v>
      </c>
      <c r="B41" s="128"/>
      <c r="C41" s="16" t="s">
        <v>41</v>
      </c>
      <c r="D41" s="129"/>
      <c r="E41" s="394"/>
      <c r="F41" s="16" t="s">
        <v>41</v>
      </c>
      <c r="G41" s="129"/>
    </row>
    <row r="42" spans="1:7">
      <c r="A42" s="16" t="s">
        <v>42</v>
      </c>
      <c r="B42" s="128"/>
      <c r="C42" s="16" t="s">
        <v>42</v>
      </c>
      <c r="D42" s="129"/>
      <c r="E42" s="394"/>
      <c r="G42" s="20"/>
    </row>
    <row r="43" spans="1:7">
      <c r="A43" s="16" t="s">
        <v>43</v>
      </c>
      <c r="B43" s="18"/>
      <c r="C43" s="16" t="s">
        <v>43</v>
      </c>
      <c r="D43" s="19"/>
      <c r="E43" s="394"/>
      <c r="F43" s="16" t="s">
        <v>42</v>
      </c>
      <c r="G43" s="129"/>
    </row>
    <row r="44" spans="1:7">
      <c r="A44" s="21" t="s">
        <v>44</v>
      </c>
      <c r="B44" s="22"/>
      <c r="C44" s="21" t="s">
        <v>44</v>
      </c>
      <c r="D44" s="23"/>
      <c r="E44" s="395"/>
      <c r="F44" s="21"/>
      <c r="G44" s="24"/>
    </row>
    <row r="45" spans="1:7" ht="28.5" customHeight="1">
      <c r="A45" s="10" t="str">
        <f ca="1">'Brownie 5'!$A$1</f>
        <v>Brownie 5</v>
      </c>
      <c r="B45" s="11" t="s">
        <v>128</v>
      </c>
      <c r="C45" s="12" t="s">
        <v>31</v>
      </c>
      <c r="D45" s="25"/>
      <c r="E45" s="393" t="s">
        <v>32</v>
      </c>
      <c r="F45" s="14"/>
      <c r="G45" s="15"/>
    </row>
    <row r="46" spans="1:7">
      <c r="A46" s="396" t="s">
        <v>33</v>
      </c>
      <c r="B46" s="396"/>
      <c r="C46" s="396" t="s">
        <v>34</v>
      </c>
      <c r="D46" s="396"/>
      <c r="E46" s="394"/>
      <c r="F46" s="16" t="s">
        <v>35</v>
      </c>
      <c r="G46" s="17"/>
    </row>
    <row r="47" spans="1:7">
      <c r="A47" s="16" t="s">
        <v>36</v>
      </c>
      <c r="B47" s="149"/>
      <c r="C47" s="16" t="s">
        <v>36</v>
      </c>
      <c r="D47" s="19"/>
      <c r="E47" s="394"/>
      <c r="G47" s="20"/>
    </row>
    <row r="48" spans="1:7">
      <c r="A48" s="16" t="s">
        <v>35</v>
      </c>
      <c r="B48" s="149"/>
      <c r="C48" s="16" t="s">
        <v>35</v>
      </c>
      <c r="D48" s="19"/>
      <c r="E48" s="394"/>
      <c r="F48" s="16" t="s">
        <v>37</v>
      </c>
      <c r="G48" s="19"/>
    </row>
    <row r="49" spans="1:7">
      <c r="A49" s="16" t="s">
        <v>38</v>
      </c>
      <c r="B49" s="149"/>
      <c r="C49" s="16" t="s">
        <v>38</v>
      </c>
      <c r="D49" s="19"/>
      <c r="E49" s="394"/>
      <c r="G49" s="20"/>
    </row>
    <row r="50" spans="1:7">
      <c r="A50" s="16" t="s">
        <v>39</v>
      </c>
      <c r="B50" s="149"/>
      <c r="C50" s="16" t="s">
        <v>39</v>
      </c>
      <c r="D50" s="19"/>
      <c r="E50" s="394"/>
      <c r="F50" s="16" t="s">
        <v>40</v>
      </c>
      <c r="G50" s="129"/>
    </row>
    <row r="51" spans="1:7">
      <c r="A51" s="16" t="s">
        <v>40</v>
      </c>
      <c r="B51" s="150"/>
      <c r="C51" s="16" t="s">
        <v>40</v>
      </c>
      <c r="D51" s="129"/>
      <c r="E51" s="394"/>
      <c r="G51" s="20"/>
    </row>
    <row r="52" spans="1:7">
      <c r="A52" s="16" t="s">
        <v>41</v>
      </c>
      <c r="B52" s="150"/>
      <c r="C52" s="16" t="s">
        <v>41</v>
      </c>
      <c r="D52" s="129"/>
      <c r="E52" s="394"/>
      <c r="F52" s="16" t="s">
        <v>41</v>
      </c>
      <c r="G52" s="129"/>
    </row>
    <row r="53" spans="1:7">
      <c r="A53" s="16" t="s">
        <v>42</v>
      </c>
      <c r="B53" s="150"/>
      <c r="C53" s="16" t="s">
        <v>42</v>
      </c>
      <c r="D53" s="129"/>
      <c r="E53" s="394"/>
      <c r="G53" s="20"/>
    </row>
    <row r="54" spans="1:7">
      <c r="A54" s="16" t="s">
        <v>43</v>
      </c>
      <c r="B54" s="18"/>
      <c r="C54" s="16" t="s">
        <v>43</v>
      </c>
      <c r="D54" s="19"/>
      <c r="E54" s="394"/>
      <c r="F54" s="16" t="s">
        <v>42</v>
      </c>
      <c r="G54" s="129"/>
    </row>
    <row r="55" spans="1:7">
      <c r="A55" s="21" t="s">
        <v>44</v>
      </c>
      <c r="B55" s="22"/>
      <c r="C55" s="21" t="s">
        <v>44</v>
      </c>
      <c r="D55" s="23"/>
      <c r="E55" s="395"/>
      <c r="F55" s="21"/>
      <c r="G55" s="24"/>
    </row>
    <row r="56" spans="1:7" ht="28.5" customHeight="1">
      <c r="A56" s="10" t="str">
        <f ca="1">'Brownie 6'!$A$1</f>
        <v>Brownie 6</v>
      </c>
      <c r="B56" s="11" t="s">
        <v>128</v>
      </c>
      <c r="C56" s="12" t="s">
        <v>31</v>
      </c>
      <c r="D56" s="13"/>
      <c r="E56" s="393" t="s">
        <v>32</v>
      </c>
      <c r="F56" s="14"/>
      <c r="G56" s="15"/>
    </row>
    <row r="57" spans="1:7">
      <c r="A57" s="396" t="s">
        <v>33</v>
      </c>
      <c r="B57" s="396"/>
      <c r="C57" s="396" t="s">
        <v>34</v>
      </c>
      <c r="D57" s="396"/>
      <c r="E57" s="394"/>
      <c r="F57" s="16" t="s">
        <v>35</v>
      </c>
      <c r="G57" s="17"/>
    </row>
    <row r="58" spans="1:7">
      <c r="A58" s="16" t="s">
        <v>36</v>
      </c>
      <c r="B58" s="149"/>
      <c r="C58" s="16" t="s">
        <v>36</v>
      </c>
      <c r="D58" s="19"/>
      <c r="E58" s="394"/>
      <c r="G58" s="20"/>
    </row>
    <row r="59" spans="1:7">
      <c r="A59" s="16" t="s">
        <v>35</v>
      </c>
      <c r="B59" s="149"/>
      <c r="C59" s="16" t="s">
        <v>35</v>
      </c>
      <c r="D59" s="19"/>
      <c r="E59" s="394"/>
      <c r="F59" s="16" t="s">
        <v>37</v>
      </c>
      <c r="G59" s="19"/>
    </row>
    <row r="60" spans="1:7">
      <c r="A60" s="16" t="s">
        <v>38</v>
      </c>
      <c r="B60" s="149"/>
      <c r="C60" s="16" t="s">
        <v>38</v>
      </c>
      <c r="D60" s="19"/>
      <c r="E60" s="394"/>
      <c r="G60" s="20"/>
    </row>
    <row r="61" spans="1:7">
      <c r="A61" s="16" t="s">
        <v>39</v>
      </c>
      <c r="B61" s="149"/>
      <c r="C61" s="16" t="s">
        <v>39</v>
      </c>
      <c r="D61" s="19"/>
      <c r="E61" s="394"/>
      <c r="F61" s="16" t="s">
        <v>40</v>
      </c>
      <c r="G61" s="129"/>
    </row>
    <row r="62" spans="1:7">
      <c r="A62" s="16" t="s">
        <v>40</v>
      </c>
      <c r="B62" s="150"/>
      <c r="C62" s="16" t="s">
        <v>40</v>
      </c>
      <c r="D62" s="129"/>
      <c r="E62" s="394"/>
      <c r="G62" s="20"/>
    </row>
    <row r="63" spans="1:7">
      <c r="A63" s="16" t="s">
        <v>41</v>
      </c>
      <c r="B63" s="128"/>
      <c r="C63" s="16" t="s">
        <v>41</v>
      </c>
      <c r="D63" s="129"/>
      <c r="E63" s="394"/>
      <c r="F63" s="16" t="s">
        <v>41</v>
      </c>
      <c r="G63" s="129"/>
    </row>
    <row r="64" spans="1:7">
      <c r="A64" s="16" t="s">
        <v>42</v>
      </c>
      <c r="B64" s="128"/>
      <c r="C64" s="16" t="s">
        <v>42</v>
      </c>
      <c r="D64" s="129"/>
      <c r="E64" s="394"/>
      <c r="G64" s="20"/>
    </row>
    <row r="65" spans="1:7">
      <c r="A65" s="16" t="s">
        <v>43</v>
      </c>
      <c r="B65" s="18"/>
      <c r="C65" s="16" t="s">
        <v>43</v>
      </c>
      <c r="D65" s="19"/>
      <c r="E65" s="394"/>
      <c r="F65" s="16" t="s">
        <v>42</v>
      </c>
      <c r="G65" s="129"/>
    </row>
    <row r="66" spans="1:7">
      <c r="A66" s="21" t="s">
        <v>44</v>
      </c>
      <c r="B66" s="22"/>
      <c r="C66" s="21" t="s">
        <v>44</v>
      </c>
      <c r="D66" s="23"/>
      <c r="E66" s="395"/>
      <c r="F66" s="21"/>
      <c r="G66" s="24"/>
    </row>
    <row r="67" spans="1:7" ht="28.5" customHeight="1">
      <c r="A67" s="10" t="str">
        <f ca="1">'Brownie 7'!$A$1</f>
        <v>Brownie 7</v>
      </c>
      <c r="B67" s="11" t="s">
        <v>128</v>
      </c>
      <c r="C67" s="12" t="s">
        <v>31</v>
      </c>
      <c r="D67" s="13"/>
      <c r="E67" s="393" t="s">
        <v>32</v>
      </c>
      <c r="F67" s="14"/>
      <c r="G67" s="15"/>
    </row>
    <row r="68" spans="1:7">
      <c r="A68" s="396" t="s">
        <v>33</v>
      </c>
      <c r="B68" s="396"/>
      <c r="C68" s="396" t="s">
        <v>34</v>
      </c>
      <c r="D68" s="396"/>
      <c r="E68" s="394"/>
      <c r="F68" s="16" t="s">
        <v>35</v>
      </c>
      <c r="G68" s="17"/>
    </row>
    <row r="69" spans="1:7">
      <c r="A69" s="16" t="s">
        <v>36</v>
      </c>
      <c r="B69" s="149"/>
      <c r="C69" s="16" t="s">
        <v>36</v>
      </c>
      <c r="D69" s="19"/>
      <c r="E69" s="394"/>
      <c r="G69" s="20"/>
    </row>
    <row r="70" spans="1:7">
      <c r="A70" s="16" t="s">
        <v>35</v>
      </c>
      <c r="B70" s="149"/>
      <c r="C70" s="16" t="s">
        <v>35</v>
      </c>
      <c r="D70" s="19"/>
      <c r="E70" s="394"/>
      <c r="F70" s="16" t="s">
        <v>37</v>
      </c>
      <c r="G70" s="19"/>
    </row>
    <row r="71" spans="1:7">
      <c r="A71" s="16" t="s">
        <v>38</v>
      </c>
      <c r="B71" s="149"/>
      <c r="C71" s="16" t="s">
        <v>38</v>
      </c>
      <c r="D71" s="19"/>
      <c r="E71" s="394"/>
      <c r="G71" s="20"/>
    </row>
    <row r="72" spans="1:7">
      <c r="A72" s="16" t="s">
        <v>39</v>
      </c>
      <c r="B72" s="149"/>
      <c r="C72" s="16" t="s">
        <v>39</v>
      </c>
      <c r="D72" s="19"/>
      <c r="E72" s="394"/>
      <c r="F72" s="16" t="s">
        <v>40</v>
      </c>
      <c r="G72" s="129"/>
    </row>
    <row r="73" spans="1:7">
      <c r="A73" s="16" t="s">
        <v>40</v>
      </c>
      <c r="B73" s="150"/>
      <c r="C73" s="16" t="s">
        <v>40</v>
      </c>
      <c r="D73" s="129"/>
      <c r="E73" s="394"/>
      <c r="G73" s="20"/>
    </row>
    <row r="74" spans="1:7">
      <c r="A74" s="16" t="s">
        <v>41</v>
      </c>
      <c r="B74" s="128"/>
      <c r="C74" s="16" t="s">
        <v>41</v>
      </c>
      <c r="D74" s="129"/>
      <c r="E74" s="394"/>
      <c r="F74" s="16" t="s">
        <v>41</v>
      </c>
      <c r="G74" s="129"/>
    </row>
    <row r="75" spans="1:7">
      <c r="A75" s="16" t="s">
        <v>42</v>
      </c>
      <c r="B75" s="128"/>
      <c r="C75" s="16" t="s">
        <v>42</v>
      </c>
      <c r="D75" s="129"/>
      <c r="E75" s="394"/>
      <c r="G75" s="20"/>
    </row>
    <row r="76" spans="1:7">
      <c r="A76" s="16" t="s">
        <v>43</v>
      </c>
      <c r="B76" s="18"/>
      <c r="C76" s="16" t="s">
        <v>43</v>
      </c>
      <c r="D76" s="19"/>
      <c r="E76" s="394"/>
      <c r="F76" s="16" t="s">
        <v>42</v>
      </c>
      <c r="G76" s="129"/>
    </row>
    <row r="77" spans="1:7">
      <c r="A77" s="21" t="s">
        <v>44</v>
      </c>
      <c r="B77" s="22"/>
      <c r="C77" s="21" t="s">
        <v>44</v>
      </c>
      <c r="D77" s="23"/>
      <c r="E77" s="395"/>
      <c r="F77" s="21"/>
      <c r="G77" s="24"/>
    </row>
    <row r="78" spans="1:7" ht="28.5" customHeight="1">
      <c r="A78" s="10" t="str">
        <f ca="1">'Brownie 8'!$A$1</f>
        <v>Brownie 8</v>
      </c>
      <c r="B78" s="11" t="s">
        <v>128</v>
      </c>
      <c r="C78" s="12" t="s">
        <v>31</v>
      </c>
      <c r="D78" s="13"/>
      <c r="E78" s="393" t="s">
        <v>32</v>
      </c>
      <c r="F78" s="14"/>
      <c r="G78" s="15"/>
    </row>
    <row r="79" spans="1:7">
      <c r="A79" s="396" t="s">
        <v>33</v>
      </c>
      <c r="B79" s="396"/>
      <c r="C79" s="396" t="s">
        <v>34</v>
      </c>
      <c r="D79" s="396"/>
      <c r="E79" s="394"/>
      <c r="F79" s="16" t="s">
        <v>35</v>
      </c>
      <c r="G79" s="17"/>
    </row>
    <row r="80" spans="1:7">
      <c r="A80" s="16" t="s">
        <v>36</v>
      </c>
      <c r="B80" s="149"/>
      <c r="C80" s="16" t="s">
        <v>36</v>
      </c>
      <c r="D80" s="19"/>
      <c r="E80" s="394"/>
      <c r="G80" s="20"/>
    </row>
    <row r="81" spans="1:7">
      <c r="A81" s="16" t="s">
        <v>35</v>
      </c>
      <c r="B81" s="149"/>
      <c r="C81" s="16" t="s">
        <v>35</v>
      </c>
      <c r="D81" s="19"/>
      <c r="E81" s="394"/>
      <c r="F81" s="16" t="s">
        <v>37</v>
      </c>
      <c r="G81" s="19"/>
    </row>
    <row r="82" spans="1:7">
      <c r="A82" s="16" t="s">
        <v>38</v>
      </c>
      <c r="B82" s="149"/>
      <c r="C82" s="16" t="s">
        <v>38</v>
      </c>
      <c r="D82" s="19"/>
      <c r="E82" s="394"/>
      <c r="G82" s="20"/>
    </row>
    <row r="83" spans="1:7">
      <c r="A83" s="16" t="s">
        <v>39</v>
      </c>
      <c r="B83" s="149"/>
      <c r="C83" s="16" t="s">
        <v>39</v>
      </c>
      <c r="D83" s="19"/>
      <c r="E83" s="394"/>
      <c r="F83" s="16" t="s">
        <v>40</v>
      </c>
      <c r="G83" s="129"/>
    </row>
    <row r="84" spans="1:7">
      <c r="A84" s="16" t="s">
        <v>40</v>
      </c>
      <c r="B84" s="150"/>
      <c r="C84" s="16" t="s">
        <v>40</v>
      </c>
      <c r="D84" s="129"/>
      <c r="E84" s="394"/>
      <c r="G84" s="130"/>
    </row>
    <row r="85" spans="1:7">
      <c r="A85" s="132" t="s">
        <v>41</v>
      </c>
      <c r="B85" s="128"/>
      <c r="C85" s="16" t="s">
        <v>41</v>
      </c>
      <c r="D85" s="129"/>
      <c r="E85" s="394"/>
      <c r="F85" s="16" t="s">
        <v>41</v>
      </c>
      <c r="G85" s="129"/>
    </row>
    <row r="86" spans="1:7">
      <c r="A86" s="132" t="s">
        <v>42</v>
      </c>
      <c r="B86" s="128"/>
      <c r="C86" s="16" t="s">
        <v>42</v>
      </c>
      <c r="D86" s="129"/>
      <c r="E86" s="394"/>
      <c r="G86" s="20"/>
    </row>
    <row r="87" spans="1:7">
      <c r="A87" s="16" t="s">
        <v>43</v>
      </c>
      <c r="B87" s="18"/>
      <c r="C87" s="16" t="s">
        <v>43</v>
      </c>
      <c r="D87" s="19"/>
      <c r="E87" s="394"/>
      <c r="F87" s="16" t="s">
        <v>42</v>
      </c>
      <c r="G87" s="129"/>
    </row>
    <row r="88" spans="1:7">
      <c r="A88" s="21" t="s">
        <v>44</v>
      </c>
      <c r="B88" s="22"/>
      <c r="C88" s="21" t="s">
        <v>44</v>
      </c>
      <c r="D88" s="23"/>
      <c r="E88" s="395"/>
      <c r="F88" s="21"/>
      <c r="G88" s="24"/>
    </row>
    <row r="89" spans="1:7" ht="28.5" customHeight="1">
      <c r="A89" s="10" t="str">
        <f ca="1">'Brownie 9'!$A$1</f>
        <v>Brownie 9</v>
      </c>
      <c r="B89" s="11" t="s">
        <v>128</v>
      </c>
      <c r="C89" s="12" t="s">
        <v>31</v>
      </c>
      <c r="D89" s="13"/>
      <c r="E89" s="393" t="s">
        <v>32</v>
      </c>
      <c r="F89" s="14"/>
      <c r="G89" s="15"/>
    </row>
    <row r="90" spans="1:7">
      <c r="A90" s="396" t="s">
        <v>33</v>
      </c>
      <c r="B90" s="396"/>
      <c r="C90" s="396" t="s">
        <v>34</v>
      </c>
      <c r="D90" s="396"/>
      <c r="E90" s="394"/>
      <c r="F90" s="16" t="s">
        <v>35</v>
      </c>
      <c r="G90" s="17"/>
    </row>
    <row r="91" spans="1:7">
      <c r="A91" s="16" t="s">
        <v>36</v>
      </c>
      <c r="B91" s="149"/>
      <c r="C91" s="16" t="s">
        <v>36</v>
      </c>
      <c r="D91" s="19"/>
      <c r="E91" s="394"/>
      <c r="G91" s="20"/>
    </row>
    <row r="92" spans="1:7">
      <c r="A92" s="16" t="s">
        <v>35</v>
      </c>
      <c r="B92" s="149"/>
      <c r="C92" s="16" t="s">
        <v>35</v>
      </c>
      <c r="D92" s="19"/>
      <c r="E92" s="394"/>
      <c r="F92" s="16" t="s">
        <v>37</v>
      </c>
      <c r="G92" s="19"/>
    </row>
    <row r="93" spans="1:7">
      <c r="A93" s="16" t="s">
        <v>38</v>
      </c>
      <c r="B93" s="149"/>
      <c r="C93" s="16" t="s">
        <v>38</v>
      </c>
      <c r="D93" s="19"/>
      <c r="E93" s="394"/>
      <c r="G93" s="20"/>
    </row>
    <row r="94" spans="1:7">
      <c r="A94" s="16" t="s">
        <v>39</v>
      </c>
      <c r="B94" s="149"/>
      <c r="C94" s="16" t="s">
        <v>39</v>
      </c>
      <c r="D94" s="19"/>
      <c r="E94" s="394"/>
      <c r="F94" s="16" t="s">
        <v>40</v>
      </c>
      <c r="G94" s="129"/>
    </row>
    <row r="95" spans="1:7">
      <c r="A95" s="16" t="s">
        <v>40</v>
      </c>
      <c r="B95" s="150"/>
      <c r="C95" s="16" t="s">
        <v>40</v>
      </c>
      <c r="D95" s="129"/>
      <c r="E95" s="394"/>
      <c r="G95" s="20"/>
    </row>
    <row r="96" spans="1:7">
      <c r="A96" s="16" t="s">
        <v>41</v>
      </c>
      <c r="B96" s="128"/>
      <c r="C96" s="16" t="s">
        <v>41</v>
      </c>
      <c r="D96" s="129"/>
      <c r="E96" s="394"/>
      <c r="F96" s="16" t="s">
        <v>41</v>
      </c>
      <c r="G96" s="129"/>
    </row>
    <row r="97" spans="1:7">
      <c r="A97" s="16" t="s">
        <v>42</v>
      </c>
      <c r="B97" s="128"/>
      <c r="C97" s="16" t="s">
        <v>42</v>
      </c>
      <c r="D97" s="129"/>
      <c r="E97" s="394"/>
      <c r="G97" s="20"/>
    </row>
    <row r="98" spans="1:7">
      <c r="A98" s="16" t="s">
        <v>43</v>
      </c>
      <c r="B98" s="18"/>
      <c r="C98" s="16" t="s">
        <v>43</v>
      </c>
      <c r="D98" s="19"/>
      <c r="E98" s="394"/>
      <c r="F98" s="16" t="s">
        <v>42</v>
      </c>
      <c r="G98" s="129"/>
    </row>
    <row r="99" spans="1:7">
      <c r="A99" s="21" t="s">
        <v>44</v>
      </c>
      <c r="B99" s="22"/>
      <c r="C99" s="21" t="s">
        <v>44</v>
      </c>
      <c r="D99" s="23"/>
      <c r="E99" s="395"/>
      <c r="F99" s="21"/>
      <c r="G99" s="24"/>
    </row>
    <row r="100" spans="1:7" ht="28.5" customHeight="1">
      <c r="A100" s="10" t="str">
        <f ca="1">'Brownie 10'!$A$1</f>
        <v>Brownie 10</v>
      </c>
      <c r="B100" s="11" t="s">
        <v>128</v>
      </c>
      <c r="C100" s="12" t="s">
        <v>31</v>
      </c>
      <c r="D100" s="13"/>
      <c r="E100" s="393" t="s">
        <v>32</v>
      </c>
      <c r="F100" s="14"/>
      <c r="G100" s="15"/>
    </row>
    <row r="101" spans="1:7">
      <c r="A101" s="396" t="s">
        <v>33</v>
      </c>
      <c r="B101" s="396"/>
      <c r="C101" s="396" t="s">
        <v>34</v>
      </c>
      <c r="D101" s="396"/>
      <c r="E101" s="394"/>
      <c r="F101" s="16" t="s">
        <v>35</v>
      </c>
      <c r="G101" s="17"/>
    </row>
    <row r="102" spans="1:7">
      <c r="A102" s="16" t="s">
        <v>36</v>
      </c>
      <c r="B102" s="149"/>
      <c r="C102" s="16" t="s">
        <v>36</v>
      </c>
      <c r="D102" s="19"/>
      <c r="E102" s="394"/>
      <c r="G102" s="20"/>
    </row>
    <row r="103" spans="1:7">
      <c r="A103" s="16" t="s">
        <v>35</v>
      </c>
      <c r="B103" s="149"/>
      <c r="C103" s="16" t="s">
        <v>35</v>
      </c>
      <c r="D103" s="19"/>
      <c r="E103" s="394"/>
      <c r="F103" s="16" t="s">
        <v>37</v>
      </c>
      <c r="G103" s="19"/>
    </row>
    <row r="104" spans="1:7">
      <c r="A104" s="16" t="s">
        <v>38</v>
      </c>
      <c r="B104" s="149"/>
      <c r="C104" s="16" t="s">
        <v>38</v>
      </c>
      <c r="D104" s="19"/>
      <c r="E104" s="394"/>
      <c r="G104" s="20"/>
    </row>
    <row r="105" spans="1:7">
      <c r="A105" s="16" t="s">
        <v>39</v>
      </c>
      <c r="B105" s="149"/>
      <c r="C105" s="16" t="s">
        <v>39</v>
      </c>
      <c r="D105" s="19"/>
      <c r="E105" s="394"/>
      <c r="F105" s="16" t="s">
        <v>40</v>
      </c>
      <c r="G105" s="129"/>
    </row>
    <row r="106" spans="1:7">
      <c r="A106" s="16" t="s">
        <v>40</v>
      </c>
      <c r="B106" s="150"/>
      <c r="C106" s="16" t="s">
        <v>40</v>
      </c>
      <c r="D106" s="129"/>
      <c r="E106" s="394"/>
      <c r="G106" s="20"/>
    </row>
    <row r="107" spans="1:7">
      <c r="A107" s="16" t="s">
        <v>41</v>
      </c>
      <c r="B107" s="128"/>
      <c r="C107" s="16" t="s">
        <v>41</v>
      </c>
      <c r="D107" s="129"/>
      <c r="E107" s="394"/>
      <c r="F107" s="16" t="s">
        <v>41</v>
      </c>
      <c r="G107" s="129"/>
    </row>
    <row r="108" spans="1:7">
      <c r="A108" s="16" t="s">
        <v>42</v>
      </c>
      <c r="B108" s="128"/>
      <c r="C108" s="16" t="s">
        <v>42</v>
      </c>
      <c r="D108" s="129"/>
      <c r="E108" s="394"/>
      <c r="G108" s="20"/>
    </row>
    <row r="109" spans="1:7">
      <c r="A109" s="16" t="s">
        <v>43</v>
      </c>
      <c r="B109" s="18"/>
      <c r="C109" s="16" t="s">
        <v>43</v>
      </c>
      <c r="D109" s="19"/>
      <c r="E109" s="394"/>
      <c r="F109" s="16" t="s">
        <v>42</v>
      </c>
      <c r="G109" s="129"/>
    </row>
    <row r="110" spans="1:7">
      <c r="A110" s="21" t="s">
        <v>44</v>
      </c>
      <c r="B110" s="22"/>
      <c r="C110" s="21" t="s">
        <v>44</v>
      </c>
      <c r="D110" s="23"/>
      <c r="E110" s="395"/>
      <c r="F110" s="21"/>
      <c r="G110" s="24"/>
    </row>
    <row r="111" spans="1:7" ht="28.5" customHeight="1">
      <c r="A111" s="10" t="str">
        <f ca="1">'Brownie 11'!$A$1</f>
        <v>Brownie 11</v>
      </c>
      <c r="B111" s="11" t="s">
        <v>128</v>
      </c>
      <c r="C111" s="12" t="s">
        <v>31</v>
      </c>
      <c r="D111" s="13"/>
      <c r="E111" s="393" t="s">
        <v>32</v>
      </c>
      <c r="F111" s="14"/>
      <c r="G111" s="15"/>
    </row>
    <row r="112" spans="1:7">
      <c r="A112" s="396" t="s">
        <v>33</v>
      </c>
      <c r="B112" s="396"/>
      <c r="C112" s="396" t="s">
        <v>34</v>
      </c>
      <c r="D112" s="396"/>
      <c r="E112" s="394"/>
      <c r="F112" s="16" t="s">
        <v>35</v>
      </c>
      <c r="G112" s="17"/>
    </row>
    <row r="113" spans="1:7">
      <c r="A113" s="16" t="s">
        <v>36</v>
      </c>
      <c r="B113" s="149"/>
      <c r="C113" s="16" t="s">
        <v>36</v>
      </c>
      <c r="D113" s="19"/>
      <c r="E113" s="394"/>
      <c r="G113" s="20"/>
    </row>
    <row r="114" spans="1:7">
      <c r="A114" s="16" t="s">
        <v>35</v>
      </c>
      <c r="B114" s="149"/>
      <c r="C114" s="16" t="s">
        <v>35</v>
      </c>
      <c r="D114" s="19"/>
      <c r="E114" s="394"/>
      <c r="F114" s="16" t="s">
        <v>37</v>
      </c>
      <c r="G114" s="19"/>
    </row>
    <row r="115" spans="1:7">
      <c r="A115" s="16" t="s">
        <v>38</v>
      </c>
      <c r="B115" s="149"/>
      <c r="C115" s="16" t="s">
        <v>38</v>
      </c>
      <c r="D115" s="19"/>
      <c r="E115" s="394"/>
      <c r="G115" s="20"/>
    </row>
    <row r="116" spans="1:7">
      <c r="A116" s="16" t="s">
        <v>39</v>
      </c>
      <c r="B116" s="149"/>
      <c r="C116" s="16" t="s">
        <v>39</v>
      </c>
      <c r="D116" s="19"/>
      <c r="E116" s="394"/>
      <c r="F116" s="16" t="s">
        <v>40</v>
      </c>
      <c r="G116" s="129"/>
    </row>
    <row r="117" spans="1:7">
      <c r="A117" s="16" t="s">
        <v>40</v>
      </c>
      <c r="B117" s="150"/>
      <c r="C117" s="16" t="s">
        <v>40</v>
      </c>
      <c r="D117" s="129"/>
      <c r="E117" s="394"/>
      <c r="G117" s="20"/>
    </row>
    <row r="118" spans="1:7">
      <c r="A118" s="16" t="s">
        <v>41</v>
      </c>
      <c r="B118" s="128"/>
      <c r="C118" s="16" t="s">
        <v>41</v>
      </c>
      <c r="D118" s="129"/>
      <c r="E118" s="394"/>
      <c r="F118" s="16" t="s">
        <v>41</v>
      </c>
      <c r="G118" s="129"/>
    </row>
    <row r="119" spans="1:7">
      <c r="A119" s="16" t="s">
        <v>42</v>
      </c>
      <c r="B119" s="128"/>
      <c r="C119" s="16" t="s">
        <v>42</v>
      </c>
      <c r="D119" s="129"/>
      <c r="E119" s="394"/>
      <c r="G119" s="20"/>
    </row>
    <row r="120" spans="1:7">
      <c r="A120" s="16" t="s">
        <v>43</v>
      </c>
      <c r="B120" s="18"/>
      <c r="C120" s="16" t="s">
        <v>43</v>
      </c>
      <c r="D120" s="19"/>
      <c r="E120" s="394"/>
      <c r="F120" s="16" t="s">
        <v>42</v>
      </c>
      <c r="G120" s="129"/>
    </row>
    <row r="121" spans="1:7">
      <c r="A121" s="21" t="s">
        <v>44</v>
      </c>
      <c r="B121" s="22"/>
      <c r="C121" s="21" t="s">
        <v>44</v>
      </c>
      <c r="D121" s="23"/>
      <c r="E121" s="395"/>
      <c r="F121" s="21"/>
      <c r="G121" s="24"/>
    </row>
    <row r="122" spans="1:7" ht="28.5" customHeight="1">
      <c r="A122" s="10" t="str">
        <f ca="1">'Brownie 12'!$A$1</f>
        <v>Brownie 12</v>
      </c>
      <c r="B122" s="11" t="s">
        <v>128</v>
      </c>
      <c r="C122" s="12" t="s">
        <v>31</v>
      </c>
      <c r="D122" s="13"/>
      <c r="E122" s="393" t="s">
        <v>32</v>
      </c>
      <c r="F122" s="14"/>
      <c r="G122" s="15"/>
    </row>
    <row r="123" spans="1:7">
      <c r="A123" s="396" t="s">
        <v>33</v>
      </c>
      <c r="B123" s="396"/>
      <c r="C123" s="396" t="s">
        <v>34</v>
      </c>
      <c r="D123" s="396"/>
      <c r="E123" s="394"/>
      <c r="F123" s="16" t="s">
        <v>35</v>
      </c>
      <c r="G123" s="17"/>
    </row>
    <row r="124" spans="1:7">
      <c r="A124" s="16" t="s">
        <v>36</v>
      </c>
      <c r="B124" s="149"/>
      <c r="C124" s="16" t="s">
        <v>36</v>
      </c>
      <c r="D124" s="19"/>
      <c r="E124" s="394"/>
      <c r="G124" s="20"/>
    </row>
    <row r="125" spans="1:7">
      <c r="A125" s="16" t="s">
        <v>35</v>
      </c>
      <c r="B125" s="149"/>
      <c r="C125" s="16" t="s">
        <v>35</v>
      </c>
      <c r="D125" s="19"/>
      <c r="E125" s="394"/>
      <c r="F125" s="16" t="s">
        <v>37</v>
      </c>
      <c r="G125" s="19"/>
    </row>
    <row r="126" spans="1:7">
      <c r="A126" s="16" t="s">
        <v>38</v>
      </c>
      <c r="B126" s="149"/>
      <c r="C126" s="16" t="s">
        <v>38</v>
      </c>
      <c r="D126" s="19"/>
      <c r="E126" s="394"/>
      <c r="G126" s="20"/>
    </row>
    <row r="127" spans="1:7">
      <c r="A127" s="16" t="s">
        <v>39</v>
      </c>
      <c r="B127" s="149"/>
      <c r="C127" s="16" t="s">
        <v>39</v>
      </c>
      <c r="D127" s="19"/>
      <c r="E127" s="394"/>
      <c r="F127" s="16" t="s">
        <v>40</v>
      </c>
      <c r="G127" s="129"/>
    </row>
    <row r="128" spans="1:7">
      <c r="A128" s="16" t="s">
        <v>40</v>
      </c>
      <c r="B128" s="150"/>
      <c r="C128" s="16" t="s">
        <v>40</v>
      </c>
      <c r="D128" s="129"/>
      <c r="E128" s="394"/>
      <c r="G128" s="20"/>
    </row>
    <row r="129" spans="1:7">
      <c r="A129" s="16" t="s">
        <v>41</v>
      </c>
      <c r="B129" s="150"/>
      <c r="C129" s="16" t="s">
        <v>41</v>
      </c>
      <c r="D129" s="129"/>
      <c r="E129" s="394"/>
      <c r="F129" s="16" t="s">
        <v>41</v>
      </c>
      <c r="G129" s="129"/>
    </row>
    <row r="130" spans="1:7">
      <c r="A130" s="16" t="s">
        <v>42</v>
      </c>
      <c r="B130" s="128"/>
      <c r="C130" s="16" t="s">
        <v>42</v>
      </c>
      <c r="D130" s="129"/>
      <c r="E130" s="394"/>
      <c r="G130" s="20"/>
    </row>
    <row r="131" spans="1:7">
      <c r="A131" s="16" t="s">
        <v>43</v>
      </c>
      <c r="B131" s="18"/>
      <c r="C131" s="16" t="s">
        <v>43</v>
      </c>
      <c r="D131" s="19"/>
      <c r="E131" s="394"/>
      <c r="F131" s="16" t="s">
        <v>42</v>
      </c>
      <c r="G131" s="129"/>
    </row>
    <row r="132" spans="1:7">
      <c r="A132" s="21" t="s">
        <v>44</v>
      </c>
      <c r="B132" s="22"/>
      <c r="C132" s="21" t="s">
        <v>44</v>
      </c>
      <c r="D132" s="23"/>
      <c r="E132" s="395"/>
      <c r="F132" s="21"/>
      <c r="G132" s="24"/>
    </row>
    <row r="133" spans="1:7" ht="28.5" customHeight="1">
      <c r="A133" s="10" t="str">
        <f ca="1">'Brownie 13'!$A$1</f>
        <v>Brownie 13</v>
      </c>
      <c r="B133" s="11" t="s">
        <v>128</v>
      </c>
      <c r="C133" s="12" t="s">
        <v>31</v>
      </c>
      <c r="D133" s="13"/>
      <c r="E133" s="393" t="s">
        <v>32</v>
      </c>
      <c r="F133" s="14"/>
      <c r="G133" s="15"/>
    </row>
    <row r="134" spans="1:7">
      <c r="A134" s="396" t="s">
        <v>33</v>
      </c>
      <c r="B134" s="396"/>
      <c r="C134" s="396" t="s">
        <v>34</v>
      </c>
      <c r="D134" s="396"/>
      <c r="E134" s="394"/>
      <c r="F134" s="16" t="s">
        <v>35</v>
      </c>
      <c r="G134" s="17"/>
    </row>
    <row r="135" spans="1:7">
      <c r="A135" s="16" t="s">
        <v>36</v>
      </c>
      <c r="B135" s="149"/>
      <c r="C135" s="16" t="s">
        <v>36</v>
      </c>
      <c r="D135" s="19"/>
      <c r="E135" s="394"/>
      <c r="G135" s="20"/>
    </row>
    <row r="136" spans="1:7">
      <c r="A136" s="16" t="s">
        <v>35</v>
      </c>
      <c r="B136" s="149"/>
      <c r="C136" s="16" t="s">
        <v>35</v>
      </c>
      <c r="D136" s="19"/>
      <c r="E136" s="394"/>
      <c r="F136" s="16" t="s">
        <v>37</v>
      </c>
      <c r="G136" s="19"/>
    </row>
    <row r="137" spans="1:7">
      <c r="A137" s="16" t="s">
        <v>38</v>
      </c>
      <c r="B137" s="149"/>
      <c r="C137" s="16" t="s">
        <v>38</v>
      </c>
      <c r="D137" s="19"/>
      <c r="E137" s="394"/>
      <c r="G137" s="20"/>
    </row>
    <row r="138" spans="1:7">
      <c r="A138" s="16" t="s">
        <v>39</v>
      </c>
      <c r="B138" s="149"/>
      <c r="C138" s="16" t="s">
        <v>39</v>
      </c>
      <c r="D138" s="19"/>
      <c r="E138" s="394"/>
      <c r="F138" s="16" t="s">
        <v>40</v>
      </c>
      <c r="G138" s="129"/>
    </row>
    <row r="139" spans="1:7">
      <c r="A139" s="16" t="s">
        <v>40</v>
      </c>
      <c r="B139" s="150"/>
      <c r="C139" s="16" t="s">
        <v>40</v>
      </c>
      <c r="D139" s="129"/>
      <c r="E139" s="394"/>
      <c r="G139" s="20"/>
    </row>
    <row r="140" spans="1:7">
      <c r="A140" s="16" t="s">
        <v>41</v>
      </c>
      <c r="B140" s="150"/>
      <c r="C140" s="16" t="s">
        <v>41</v>
      </c>
      <c r="D140" s="129"/>
      <c r="E140" s="394"/>
      <c r="F140" s="16" t="s">
        <v>41</v>
      </c>
      <c r="G140" s="129"/>
    </row>
    <row r="141" spans="1:7">
      <c r="A141" s="16" t="s">
        <v>42</v>
      </c>
      <c r="B141" s="128"/>
      <c r="C141" s="16" t="s">
        <v>42</v>
      </c>
      <c r="D141" s="129"/>
      <c r="E141" s="394"/>
      <c r="G141" s="20"/>
    </row>
    <row r="142" spans="1:7">
      <c r="A142" s="16" t="s">
        <v>43</v>
      </c>
      <c r="B142" s="18"/>
      <c r="C142" s="16" t="s">
        <v>43</v>
      </c>
      <c r="D142" s="19"/>
      <c r="E142" s="394"/>
      <c r="F142" s="16" t="s">
        <v>42</v>
      </c>
      <c r="G142" s="129"/>
    </row>
    <row r="143" spans="1:7">
      <c r="A143" s="21" t="s">
        <v>44</v>
      </c>
      <c r="B143" s="22"/>
      <c r="C143" s="21" t="s">
        <v>44</v>
      </c>
      <c r="D143" s="23"/>
      <c r="E143" s="395"/>
      <c r="F143" s="21"/>
      <c r="G143" s="24"/>
    </row>
    <row r="144" spans="1:7" ht="28.5" customHeight="1">
      <c r="A144" s="10" t="str">
        <f ca="1">'Brownie 14'!$A$1</f>
        <v>Brownie 14</v>
      </c>
      <c r="B144" s="11" t="s">
        <v>128</v>
      </c>
      <c r="C144" s="12" t="s">
        <v>31</v>
      </c>
      <c r="D144" s="25"/>
      <c r="E144" s="393" t="s">
        <v>32</v>
      </c>
      <c r="F144" s="14"/>
      <c r="G144" s="15"/>
    </row>
    <row r="145" spans="1:7">
      <c r="A145" s="396" t="s">
        <v>33</v>
      </c>
      <c r="B145" s="396"/>
      <c r="C145" s="396" t="s">
        <v>34</v>
      </c>
      <c r="D145" s="396"/>
      <c r="E145" s="394"/>
      <c r="F145" s="16" t="s">
        <v>35</v>
      </c>
      <c r="G145" s="17"/>
    </row>
    <row r="146" spans="1:7">
      <c r="A146" s="16" t="s">
        <v>36</v>
      </c>
      <c r="B146" s="149"/>
      <c r="C146" s="16" t="s">
        <v>36</v>
      </c>
      <c r="D146" s="19"/>
      <c r="E146" s="394"/>
      <c r="G146" s="20"/>
    </row>
    <row r="147" spans="1:7">
      <c r="A147" s="16" t="s">
        <v>35</v>
      </c>
      <c r="B147" s="149"/>
      <c r="C147" s="16" t="s">
        <v>35</v>
      </c>
      <c r="D147" s="19"/>
      <c r="E147" s="394"/>
      <c r="F147" s="16" t="s">
        <v>37</v>
      </c>
      <c r="G147" s="19"/>
    </row>
    <row r="148" spans="1:7">
      <c r="A148" s="16" t="s">
        <v>38</v>
      </c>
      <c r="B148" s="149"/>
      <c r="C148" s="16" t="s">
        <v>38</v>
      </c>
      <c r="D148" s="19"/>
      <c r="E148" s="394"/>
      <c r="G148" s="20"/>
    </row>
    <row r="149" spans="1:7">
      <c r="A149" s="16" t="s">
        <v>39</v>
      </c>
      <c r="B149" s="149"/>
      <c r="C149" s="16" t="s">
        <v>39</v>
      </c>
      <c r="D149" s="19"/>
      <c r="E149" s="394"/>
      <c r="F149" s="16" t="s">
        <v>40</v>
      </c>
      <c r="G149" s="129"/>
    </row>
    <row r="150" spans="1:7">
      <c r="A150" s="16" t="s">
        <v>40</v>
      </c>
      <c r="B150" s="150"/>
      <c r="C150" s="16" t="s">
        <v>40</v>
      </c>
      <c r="D150" s="129"/>
      <c r="E150" s="394"/>
      <c r="G150" s="20"/>
    </row>
    <row r="151" spans="1:7">
      <c r="A151" s="16" t="s">
        <v>41</v>
      </c>
      <c r="B151" s="150"/>
      <c r="C151" s="16" t="s">
        <v>41</v>
      </c>
      <c r="D151" s="129"/>
      <c r="E151" s="394"/>
      <c r="F151" s="16" t="s">
        <v>41</v>
      </c>
      <c r="G151" s="129"/>
    </row>
    <row r="152" spans="1:7">
      <c r="A152" s="16" t="s">
        <v>42</v>
      </c>
      <c r="B152" s="128"/>
      <c r="C152" s="16" t="s">
        <v>42</v>
      </c>
      <c r="D152" s="129"/>
      <c r="E152" s="394"/>
      <c r="G152" s="20"/>
    </row>
    <row r="153" spans="1:7">
      <c r="A153" s="16" t="s">
        <v>43</v>
      </c>
      <c r="B153" s="18"/>
      <c r="C153" s="16" t="s">
        <v>43</v>
      </c>
      <c r="D153" s="19"/>
      <c r="E153" s="394"/>
      <c r="F153" s="16" t="s">
        <v>42</v>
      </c>
      <c r="G153" s="129"/>
    </row>
    <row r="154" spans="1:7">
      <c r="A154" s="21" t="s">
        <v>44</v>
      </c>
      <c r="B154" s="22"/>
      <c r="C154" s="21" t="s">
        <v>44</v>
      </c>
      <c r="D154" s="23"/>
      <c r="E154" s="395"/>
      <c r="F154" s="21"/>
      <c r="G154" s="24"/>
    </row>
    <row r="155" spans="1:7" ht="28.5" customHeight="1">
      <c r="A155" s="10" t="str">
        <f ca="1">'Brownie 15'!$A$1</f>
        <v>Brownie 15</v>
      </c>
      <c r="B155" s="11" t="s">
        <v>128</v>
      </c>
      <c r="C155" s="12" t="s">
        <v>31</v>
      </c>
      <c r="D155" s="25"/>
      <c r="E155" s="393" t="s">
        <v>32</v>
      </c>
      <c r="F155" s="14"/>
      <c r="G155" s="15"/>
    </row>
    <row r="156" spans="1:7">
      <c r="A156" s="396" t="s">
        <v>33</v>
      </c>
      <c r="B156" s="396"/>
      <c r="C156" s="396" t="s">
        <v>34</v>
      </c>
      <c r="D156" s="396"/>
      <c r="E156" s="394"/>
      <c r="F156" s="16" t="s">
        <v>35</v>
      </c>
      <c r="G156" s="17"/>
    </row>
    <row r="157" spans="1:7">
      <c r="A157" s="16" t="s">
        <v>36</v>
      </c>
      <c r="B157" s="149"/>
      <c r="C157" s="16" t="s">
        <v>36</v>
      </c>
      <c r="D157" s="19"/>
      <c r="E157" s="394"/>
      <c r="G157" s="20"/>
    </row>
    <row r="158" spans="1:7">
      <c r="A158" s="16" t="s">
        <v>35</v>
      </c>
      <c r="B158" s="149"/>
      <c r="C158" s="16" t="s">
        <v>35</v>
      </c>
      <c r="D158" s="19"/>
      <c r="E158" s="394"/>
      <c r="F158" s="16" t="s">
        <v>37</v>
      </c>
      <c r="G158" s="19"/>
    </row>
    <row r="159" spans="1:7">
      <c r="A159" s="16" t="s">
        <v>38</v>
      </c>
      <c r="B159" s="149"/>
      <c r="C159" s="16" t="s">
        <v>38</v>
      </c>
      <c r="D159" s="19"/>
      <c r="E159" s="394"/>
      <c r="G159" s="20"/>
    </row>
    <row r="160" spans="1:7">
      <c r="A160" s="16" t="s">
        <v>39</v>
      </c>
      <c r="B160" s="149"/>
      <c r="C160" s="16" t="s">
        <v>39</v>
      </c>
      <c r="D160" s="19"/>
      <c r="E160" s="394"/>
      <c r="F160" s="16" t="s">
        <v>40</v>
      </c>
      <c r="G160" s="129"/>
    </row>
    <row r="161" spans="1:7">
      <c r="A161" s="16" t="s">
        <v>40</v>
      </c>
      <c r="B161" s="150"/>
      <c r="C161" s="16" t="s">
        <v>40</v>
      </c>
      <c r="D161" s="129"/>
      <c r="E161" s="394"/>
      <c r="G161" s="20"/>
    </row>
    <row r="162" spans="1:7">
      <c r="A162" s="16" t="s">
        <v>41</v>
      </c>
      <c r="B162" s="128"/>
      <c r="C162" s="16" t="s">
        <v>41</v>
      </c>
      <c r="D162" s="129"/>
      <c r="E162" s="394"/>
      <c r="F162" s="16" t="s">
        <v>41</v>
      </c>
      <c r="G162" s="129"/>
    </row>
    <row r="163" spans="1:7">
      <c r="A163" s="16" t="s">
        <v>42</v>
      </c>
      <c r="B163" s="128"/>
      <c r="C163" s="16" t="s">
        <v>42</v>
      </c>
      <c r="D163" s="129"/>
      <c r="E163" s="394"/>
      <c r="G163" s="20"/>
    </row>
    <row r="164" spans="1:7">
      <c r="A164" s="16" t="s">
        <v>43</v>
      </c>
      <c r="B164" s="18"/>
      <c r="C164" s="16" t="s">
        <v>43</v>
      </c>
      <c r="D164" s="19"/>
      <c r="E164" s="394"/>
      <c r="F164" s="16" t="s">
        <v>42</v>
      </c>
      <c r="G164" s="129"/>
    </row>
    <row r="165" spans="1:7">
      <c r="A165" s="21" t="s">
        <v>44</v>
      </c>
      <c r="B165" s="22"/>
      <c r="C165" s="21" t="s">
        <v>44</v>
      </c>
      <c r="D165" s="23"/>
      <c r="E165" s="395"/>
      <c r="F165" s="21"/>
      <c r="G165" s="24"/>
    </row>
    <row r="166" spans="1:7">
      <c r="F166" s="19"/>
    </row>
  </sheetData>
  <sheetProtection password="EE48" sheet="1" objects="1" scenarios="1" selectLockedCells="1"/>
  <protectedRanges>
    <protectedRange sqref="D67:G67 D144:G144 D89:G89 D1:G1 D100:G100 D23:G23 D56:G56 D78:G78 D122:G122 D12:G12 D133:G133 D34:G34 D111:G111 D45:G45 D155:G155" name="Range2"/>
    <protectedRange sqref="B155" name="Range1_1"/>
    <protectedRange sqref="B144" name="Range1_2"/>
    <protectedRange sqref="B133" name="Range1_3"/>
    <protectedRange sqref="B122" name="Range1_4"/>
    <protectedRange sqref="B111" name="Range1_5"/>
    <protectedRange sqref="B100" name="Range1_6"/>
    <protectedRange sqref="B89" name="Range1_7"/>
    <protectedRange sqref="B78" name="Range1_8"/>
    <protectedRange sqref="B67" name="Range1_9"/>
    <protectedRange sqref="B56" name="Range1_10"/>
    <protectedRange sqref="B45" name="Range1_11"/>
    <protectedRange sqref="B34" name="Range1_12"/>
    <protectedRange sqref="B23" name="Range1_13"/>
    <protectedRange sqref="B12" name="Range1_14"/>
    <protectedRange sqref="B1" name="Range1_15"/>
  </protectedRanges>
  <mergeCells count="45">
    <mergeCell ref="A123:B123"/>
    <mergeCell ref="C123:D123"/>
    <mergeCell ref="A156:B156"/>
    <mergeCell ref="C156:D156"/>
    <mergeCell ref="A134:B134"/>
    <mergeCell ref="C134:D134"/>
    <mergeCell ref="A145:B145"/>
    <mergeCell ref="C145:D145"/>
    <mergeCell ref="A101:B101"/>
    <mergeCell ref="C101:D101"/>
    <mergeCell ref="E89:E99"/>
    <mergeCell ref="A112:B112"/>
    <mergeCell ref="C112:D112"/>
    <mergeCell ref="E155:E165"/>
    <mergeCell ref="E1:E11"/>
    <mergeCell ref="E12:E22"/>
    <mergeCell ref="E23:E33"/>
    <mergeCell ref="A2:B2"/>
    <mergeCell ref="C2:D2"/>
    <mergeCell ref="C13:D13"/>
    <mergeCell ref="A13:B13"/>
    <mergeCell ref="A24:B24"/>
    <mergeCell ref="C24:D24"/>
    <mergeCell ref="A46:B46"/>
    <mergeCell ref="C46:D46"/>
    <mergeCell ref="C57:D57"/>
    <mergeCell ref="A57:B57"/>
    <mergeCell ref="E78:E88"/>
    <mergeCell ref="A79:B79"/>
    <mergeCell ref="A35:B35"/>
    <mergeCell ref="E34:E44"/>
    <mergeCell ref="E144:E154"/>
    <mergeCell ref="E122:E132"/>
    <mergeCell ref="E45:E55"/>
    <mergeCell ref="E56:E66"/>
    <mergeCell ref="C35:D35"/>
    <mergeCell ref="E111:E121"/>
    <mergeCell ref="E133:E143"/>
    <mergeCell ref="C79:D79"/>
    <mergeCell ref="E67:E77"/>
    <mergeCell ref="A90:B90"/>
    <mergeCell ref="C90:D90"/>
    <mergeCell ref="A68:B68"/>
    <mergeCell ref="C68:D68"/>
    <mergeCell ref="E100:E110"/>
  </mergeCells>
  <phoneticPr fontId="6" type="noConversion"/>
  <pageMargins left="0.75" right="0.75" top="1" bottom="0.5" header="0.25" footer="0.25"/>
  <pageSetup scale="96" orientation="landscape" horizontalDpi="4294967293" r:id="rId1"/>
  <headerFooter alignWithMargins="0">
    <oddHeader>&amp;C&amp;"Arial,Bold"&amp;14BrownieTrax&amp;"Arial,Regular"&amp;10&amp;"Arial,Bold"&amp;12Parent Contact Info - &amp;D</oddHeader>
    <oddFooter>&amp;CPage &amp;P</oddFooter>
  </headerFooter>
  <rowBreaks count="4" manualBreakCount="4">
    <brk id="33" max="16383" man="1"/>
    <brk id="66" max="16383" man="1"/>
    <brk id="99" max="16383" man="1"/>
    <brk id="132" max="16383" man="1"/>
  </rowBreaks>
</worksheet>
</file>

<file path=xl/worksheets/sheet20.xml><?xml version="1.0" encoding="utf-8"?>
<worksheet xmlns="http://schemas.openxmlformats.org/spreadsheetml/2006/main" xmlns:r="http://schemas.openxmlformats.org/officeDocument/2006/relationships">
  <sheetPr codeName="Sheet20"/>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7</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IF(Badges!J58="A","A"," ")</f>
        <v xml:space="preserve"> </v>
      </c>
      <c r="I4" s="289"/>
      <c r="J4" s="292" t="str">
        <f>Badges!C132</f>
        <v>Make a pinch pot</v>
      </c>
      <c r="K4" s="290" t="str">
        <f>IF(Badges!J132="A","A"," ")</f>
        <v xml:space="preserve"> </v>
      </c>
      <c r="M4" s="289"/>
      <c r="N4" s="292" t="str">
        <f>Badges!C205</f>
        <v>GORP</v>
      </c>
      <c r="O4" s="290" t="str">
        <f>IF(Badges!J205="A","A"," ")</f>
        <v xml:space="preserve"> </v>
      </c>
      <c r="Q4" s="289"/>
      <c r="R4" s="292" t="str">
        <f>Badges!C279</f>
        <v>If you have a pet of your own, make</v>
      </c>
      <c r="S4" s="290" t="str">
        <f>IF(Badges!J279="A","A"," ")</f>
        <v xml:space="preserve"> </v>
      </c>
      <c r="T4" s="463"/>
      <c r="U4" s="463"/>
    </row>
    <row r="5" spans="1:21" ht="12.75" customHeight="1">
      <c r="A5" s="485" t="str">
        <f>Summary!A5</f>
        <v>Computer Expert</v>
      </c>
      <c r="B5" s="486"/>
      <c r="C5" s="342" t="str">
        <f>IF(Badges!J28="C","C",IF(Badges!J28="P","P",""))</f>
        <v/>
      </c>
      <c r="E5" s="289"/>
      <c r="F5" s="292" t="str">
        <f>Badges!C59</f>
        <v>Ask a dancer for help</v>
      </c>
      <c r="G5" s="290" t="str">
        <f>IF(Badges!J59="A","A"," ")</f>
        <v xml:space="preserve"> </v>
      </c>
      <c r="I5" s="289"/>
      <c r="J5" s="292" t="str">
        <f>Badges!C133</f>
        <v>Make a coil pot</v>
      </c>
      <c r="K5" s="290" t="str">
        <f>IF(Badges!J133="A","A"," ")</f>
        <v xml:space="preserve"> </v>
      </c>
      <c r="M5" s="289"/>
      <c r="N5" s="292" t="str">
        <f>Badges!C206</f>
        <v>Make a "walking salad"</v>
      </c>
      <c r="O5" s="290" t="str">
        <f>IF(Badges!J206="A","A"," ")</f>
        <v xml:space="preserve"> </v>
      </c>
      <c r="Q5" s="289"/>
      <c r="R5" s="292" t="str">
        <f>Badges!C280</f>
        <v>Volunteer to feed someone else's</v>
      </c>
      <c r="S5" s="290" t="str">
        <f>IF(Badges!J280="A","A"," ")</f>
        <v xml:space="preserve"> </v>
      </c>
      <c r="T5" s="463"/>
      <c r="U5" s="463"/>
    </row>
    <row r="6" spans="1:21" ht="12.75" customHeight="1">
      <c r="A6" s="475" t="str">
        <f>Summary!A6</f>
        <v>My Best Self</v>
      </c>
      <c r="B6" s="476"/>
      <c r="C6" s="291" t="str">
        <f>IF(Badges!J51="C","C",IF(Badges!J51="P","P",""))</f>
        <v/>
      </c>
      <c r="E6" s="289"/>
      <c r="F6" s="292" t="str">
        <f>Badges!C60</f>
        <v>Try "dancersise"</v>
      </c>
      <c r="G6" s="290" t="str">
        <f>IF(Badges!J60="A","A"," ")</f>
        <v xml:space="preserve"> </v>
      </c>
      <c r="I6" s="289"/>
      <c r="J6" s="292" t="str">
        <f>Badges!C134</f>
        <v>Make a slab pot</v>
      </c>
      <c r="K6" s="290" t="str">
        <f>IF(Badges!J134="A","A"," ")</f>
        <v xml:space="preserve"> </v>
      </c>
      <c r="M6" s="289"/>
      <c r="N6" s="292" t="str">
        <f>Badges!C207</f>
        <v>Bring a "nose-bag lunch"</v>
      </c>
      <c r="O6" s="290" t="str">
        <f>IF(Badges!J207="A","A"," ")</f>
        <v xml:space="preserve"> </v>
      </c>
      <c r="Q6" s="289"/>
      <c r="R6" s="292" t="str">
        <f>Badges!C281</f>
        <v>Make a pet budget for two pets</v>
      </c>
      <c r="S6" s="290" t="str">
        <f>IF(Badges!J281="A","A"," ")</f>
        <v xml:space="preserve"> </v>
      </c>
      <c r="T6" s="463"/>
      <c r="U6" s="463"/>
    </row>
    <row r="7" spans="1:21">
      <c r="A7" s="475" t="str">
        <f>Summary!A7</f>
        <v>Dancer</v>
      </c>
      <c r="B7" s="476"/>
      <c r="C7" s="291" t="str">
        <f>IF(Badges!J74="C","C",IF(Badges!J74="P","P",""))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IF(Badges!J97="C","C",IF(Badges!J97="P","P",""))</f>
        <v/>
      </c>
      <c r="E8" s="289"/>
      <c r="F8" s="292" t="str">
        <f>Badges!C62</f>
        <v>Head to the studio</v>
      </c>
      <c r="G8" s="290" t="str">
        <f>IF(Badges!J62="A","A"," ")</f>
        <v xml:space="preserve"> </v>
      </c>
      <c r="I8" s="289"/>
      <c r="J8" s="292" t="str">
        <f>Badges!C136</f>
        <v>Decorate a tile</v>
      </c>
      <c r="K8" s="290" t="str">
        <f>IF(Badges!J136="A","A"," ")</f>
        <v xml:space="preserve"> </v>
      </c>
      <c r="M8" s="289"/>
      <c r="N8" s="292" t="str">
        <f>Badges!C209</f>
        <v>Have a scavenger hunt</v>
      </c>
      <c r="O8" s="290" t="str">
        <f>IF(Badges!J209="A","A"," ")</f>
        <v xml:space="preserve"> </v>
      </c>
      <c r="Q8" s="289">
        <v>1</v>
      </c>
      <c r="R8" s="292" t="str">
        <f>Badges!C285</f>
        <v>Try a scavenger hunt</v>
      </c>
      <c r="S8" s="304"/>
    </row>
    <row r="9" spans="1:21">
      <c r="A9" s="477" t="str">
        <f>Summary!A9</f>
        <v>My Family Story</v>
      </c>
      <c r="B9" s="478"/>
      <c r="C9" s="341" t="str">
        <f>IF(Badges!J120="C","C",IF(Badges!J120="P","P",""))</f>
        <v/>
      </c>
      <c r="E9" s="289"/>
      <c r="F9" s="292" t="str">
        <f>Badges!C63</f>
        <v>Team up with an adult to find</v>
      </c>
      <c r="G9" s="290" t="str">
        <f>IF(Badges!J63="A","A"," ")</f>
        <v xml:space="preserve"> </v>
      </c>
      <c r="I9" s="289"/>
      <c r="J9" s="292" t="str">
        <f>Badges!C137</f>
        <v>Make a pinch or slab sculpture</v>
      </c>
      <c r="K9" s="290" t="str">
        <f>IF(Badges!J137="A","A"," ")</f>
        <v xml:space="preserve"> </v>
      </c>
      <c r="M9" s="289"/>
      <c r="N9" s="292" t="str">
        <f>Badges!C210</f>
        <v>Play "I Spy"</v>
      </c>
      <c r="O9" s="290" t="str">
        <f>IF(Badges!J210="A","A"," ")</f>
        <v xml:space="preserve"> </v>
      </c>
      <c r="Q9" s="289"/>
      <c r="R9" s="292" t="str">
        <f>Badges!C286</f>
        <v>Find it</v>
      </c>
      <c r="S9" s="290" t="str">
        <f>IF(Badges!J286="A","A"," ")</f>
        <v xml:space="preserve"> </v>
      </c>
    </row>
    <row r="10" spans="1:21">
      <c r="A10" s="484" t="str">
        <f>Summary!A10</f>
        <v>It's Your Planet -- Love It!</v>
      </c>
      <c r="B10" s="484"/>
      <c r="C10" s="484"/>
      <c r="E10" s="289"/>
      <c r="F10" s="292" t="str">
        <f>Badges!C64</f>
        <v>Pretend you're a Girl Scout</v>
      </c>
      <c r="G10" s="290" t="str">
        <f>IF(Badges!J64="A","A"," ")</f>
        <v xml:space="preserve"> </v>
      </c>
      <c r="I10" s="289"/>
      <c r="J10" s="292" t="str">
        <f>Badges!C138</f>
        <v>Make beads for jewelry</v>
      </c>
      <c r="K10" s="290" t="str">
        <f>IF(Badges!J138="A","A"," ")</f>
        <v xml:space="preserve"> </v>
      </c>
      <c r="M10" s="289"/>
      <c r="N10" s="292" t="str">
        <f>Badges!C211</f>
        <v>Do a detective hike</v>
      </c>
      <c r="O10" s="290" t="str">
        <f>IF(Badges!J211="A","A"," ")</f>
        <v xml:space="preserve"> </v>
      </c>
      <c r="Q10" s="289"/>
      <c r="R10" s="292" t="str">
        <f>Badges!C287</f>
        <v>See it</v>
      </c>
      <c r="S10" s="290" t="str">
        <f>IF(Badges!J287="A","A"," ")</f>
        <v xml:space="preserve"> </v>
      </c>
    </row>
    <row r="11" spans="1:21">
      <c r="A11" s="485" t="str">
        <f>Summary!A11</f>
        <v>Potter</v>
      </c>
      <c r="B11" s="486"/>
      <c r="C11" s="342" t="str">
        <f>IF(Badges!J144="C","C",IF(Badges!J144="P","P",""))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IF(Badges!J288="A","A"," ")</f>
        <v xml:space="preserve"> </v>
      </c>
    </row>
    <row r="12" spans="1:21">
      <c r="A12" s="475" t="str">
        <f>Summary!A12</f>
        <v>Household Elf</v>
      </c>
      <c r="B12" s="476"/>
      <c r="C12" s="291" t="str">
        <f>IF(Badges!J167="C","C",IF(Badges!J167="P","P",""))</f>
        <v/>
      </c>
      <c r="E12" s="289"/>
      <c r="F12" s="292" t="str">
        <f>Badges!C66</f>
        <v>Create a special-occasion dance</v>
      </c>
      <c r="G12" s="290" t="str">
        <f>IF(Badges!J66="A","A"," ")</f>
        <v xml:space="preserve"> </v>
      </c>
      <c r="I12" s="289"/>
      <c r="J12" s="292" t="str">
        <f>Badges!C140</f>
        <v>Dip your pottery</v>
      </c>
      <c r="K12" s="290" t="str">
        <f>IF(Badges!J140="A","A","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IF(Badges!J190="C","C",IF(Badges!J190="P","P",""))</f>
        <v/>
      </c>
      <c r="E13" s="289"/>
      <c r="F13" s="292" t="str">
        <f>Badges!C67</f>
        <v>Use dance to tell a story</v>
      </c>
      <c r="G13" s="290" t="str">
        <f>IF(Badges!J67="A","A"," ")</f>
        <v xml:space="preserve"> </v>
      </c>
      <c r="I13" s="289"/>
      <c r="J13" s="292" t="str">
        <f>Badges!C141</f>
        <v>Paint on glaze</v>
      </c>
      <c r="K13" s="290" t="str">
        <f>IF(Badges!J141="A","A"," ")</f>
        <v xml:space="preserve"> </v>
      </c>
      <c r="M13" s="289"/>
      <c r="N13" s="292" t="str">
        <f>Badges!C216</f>
        <v>Set your alarm</v>
      </c>
      <c r="O13" s="290" t="str">
        <f>IF(Badges!J216="A","A"," ")</f>
        <v xml:space="preserve"> </v>
      </c>
      <c r="Q13" s="289"/>
      <c r="R13" s="292" t="str">
        <f>Badges!C290</f>
        <v>Get a clue</v>
      </c>
      <c r="S13" s="290" t="str">
        <f>IF(Badges!J290="A","A"," ")</f>
        <v xml:space="preserve"> </v>
      </c>
    </row>
    <row r="14" spans="1:21">
      <c r="A14" s="475" t="str">
        <f>Summary!A14</f>
        <v>Hiker</v>
      </c>
      <c r="B14" s="476"/>
      <c r="C14" s="291" t="str">
        <f>IF(Badges!J213="C","C",IF(Badges!J213="P","P",""))</f>
        <v/>
      </c>
      <c r="E14" s="289"/>
      <c r="F14" s="292" t="str">
        <f>Badges!C68</f>
        <v>Make up a dance to your favorite</v>
      </c>
      <c r="G14" s="290" t="str">
        <f>IF(Badges!J68="A","A"," ")</f>
        <v xml:space="preserve"> </v>
      </c>
      <c r="I14" s="289"/>
      <c r="J14" s="292" t="str">
        <f>Badges!C142</f>
        <v>Sponge paint your pottery</v>
      </c>
      <c r="K14" s="290" t="str">
        <f>IF(Badges!J142="A","A"," ")</f>
        <v xml:space="preserve"> </v>
      </c>
      <c r="M14" s="289"/>
      <c r="N14" s="292" t="str">
        <f>Badges!C217</f>
        <v>Lay out your clothes</v>
      </c>
      <c r="O14" s="290" t="str">
        <f>IF(Badges!J217="A","A"," ")</f>
        <v xml:space="preserve"> </v>
      </c>
      <c r="Q14" s="289"/>
      <c r="R14" s="292" t="str">
        <f>Badges!C291</f>
        <v>Mystery box</v>
      </c>
      <c r="S14" s="290" t="str">
        <f>IF(Badges!J291="A","A"," ")</f>
        <v xml:space="preserve"> </v>
      </c>
    </row>
    <row r="15" spans="1:21">
      <c r="A15" s="477" t="str">
        <f>Summary!A15</f>
        <v>My Great Day</v>
      </c>
      <c r="B15" s="478"/>
      <c r="C15" s="341" t="str">
        <f>IF(Badges!J236="C","C",IF(Badges!J236="P","P",""))</f>
        <v/>
      </c>
      <c r="E15" s="289">
        <v>5</v>
      </c>
      <c r="F15" s="292" t="str">
        <f>Badges!C69</f>
        <v>Show your moves</v>
      </c>
      <c r="G15" s="304"/>
      <c r="I15" s="466" t="str">
        <f>Badges!B145</f>
        <v>Household Elf</v>
      </c>
      <c r="J15" s="467"/>
      <c r="K15" s="467"/>
      <c r="M15" s="289"/>
      <c r="N15" s="292" t="str">
        <f>Badges!C218</f>
        <v>Make your bed</v>
      </c>
      <c r="O15" s="290" t="str">
        <f>IF(Badges!J218="A","A"," ")</f>
        <v xml:space="preserve"> </v>
      </c>
      <c r="Q15" s="289"/>
      <c r="R15" s="292" t="str">
        <f>Badges!C292</f>
        <v>Who's who</v>
      </c>
      <c r="S15" s="290" t="str">
        <f>IF(Badges!J292="A","A"," ")</f>
        <v xml:space="preserve"> </v>
      </c>
    </row>
    <row r="16" spans="1:21">
      <c r="A16" s="484" t="str">
        <f>Summary!A16</f>
        <v>It's Your Story -- Tell It!</v>
      </c>
      <c r="B16" s="484"/>
      <c r="C16" s="484"/>
      <c r="E16" s="289"/>
      <c r="F16" s="292" t="str">
        <f>Badges!C70</f>
        <v>Throw a dance party</v>
      </c>
      <c r="G16" s="290" t="str">
        <f>IF(Badges!J70="A","A","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IF(Badges!J260="C","C",IF(Badges!J260="P","P",""))</f>
        <v/>
      </c>
      <c r="E17" s="289"/>
      <c r="F17" s="292" t="str">
        <f>Badges!C71</f>
        <v>Perform a dance show for your</v>
      </c>
      <c r="G17" s="290" t="str">
        <f>IF(Badges!J71="A","A"," ")</f>
        <v xml:space="preserve"> </v>
      </c>
      <c r="I17" s="289"/>
      <c r="J17" s="292" t="str">
        <f>Badges!C147</f>
        <v>Be a light-saver</v>
      </c>
      <c r="K17" s="290" t="str">
        <f>IF(Badges!J146="A","A"," ")</f>
        <v xml:space="preserve"> </v>
      </c>
      <c r="M17" s="289"/>
      <c r="N17" s="292" t="str">
        <f>Badges!C220</f>
        <v>Sort your school supplies</v>
      </c>
      <c r="O17" s="290" t="str">
        <f>IF(Badges!J220="A","A"," ")</f>
        <v xml:space="preserve"> </v>
      </c>
      <c r="Q17" s="289"/>
      <c r="R17" s="292" t="str">
        <f>Badges!C294</f>
        <v>Pin the tail on…</v>
      </c>
      <c r="S17" s="290" t="str">
        <f>IF(Badges!J294="A","A"," ")</f>
        <v xml:space="preserve"> </v>
      </c>
    </row>
    <row r="18" spans="1:19">
      <c r="A18" s="475" t="str">
        <f>Summary!A18</f>
        <v>Pets</v>
      </c>
      <c r="B18" s="476"/>
      <c r="C18" s="291" t="str">
        <f>IF(Badges!J283="C","C",IF(Badges!J283="P","P",""))</f>
        <v/>
      </c>
      <c r="E18" s="289"/>
      <c r="F18" s="292" t="str">
        <f>Badges!C72</f>
        <v>Perform a dance for your family</v>
      </c>
      <c r="G18" s="290" t="str">
        <f>IF(Badges!J72="A","A"," ")</f>
        <v xml:space="preserve"> </v>
      </c>
      <c r="I18" s="289"/>
      <c r="J18" s="292" t="str">
        <f>Badges!C148</f>
        <v>Go on an energy scavenger hunt</v>
      </c>
      <c r="K18" s="290" t="str">
        <f>IF(Badges!J147="A","A"," ")</f>
        <v xml:space="preserve"> </v>
      </c>
      <c r="M18" s="289"/>
      <c r="N18" s="292" t="str">
        <f>Badges!C221</f>
        <v>Make and label play-stuff bins</v>
      </c>
      <c r="O18" s="290" t="str">
        <f>IF(Badges!J221="A","A"," ")</f>
        <v xml:space="preserve"> </v>
      </c>
      <c r="Q18" s="289"/>
      <c r="R18" s="292" t="str">
        <f>Badges!C295</f>
        <v>Heat things up</v>
      </c>
      <c r="S18" s="290" t="str">
        <f>IF(Badges!J295="A","A"," ")</f>
        <v xml:space="preserve"> </v>
      </c>
    </row>
    <row r="19" spans="1:19">
      <c r="A19" s="475" t="str">
        <f>Summary!A19</f>
        <v>Making Games</v>
      </c>
      <c r="B19" s="476"/>
      <c r="C19" s="291" t="str">
        <f>IF(Badges!J306="C","C",IF(Badges!J306="P","P",""))</f>
        <v/>
      </c>
      <c r="E19" s="466" t="str">
        <f>Badges!B75</f>
        <v>Home Scientist</v>
      </c>
      <c r="F19" s="467"/>
      <c r="G19" s="467"/>
      <c r="I19" s="289"/>
      <c r="J19" s="292" t="str">
        <f>Badges!C149</f>
        <v>Find out about three ways to use</v>
      </c>
      <c r="K19" s="290" t="str">
        <f>IF(Badges!J148="A","A"," ")</f>
        <v xml:space="preserve"> </v>
      </c>
      <c r="M19" s="289"/>
      <c r="N19" s="292" t="str">
        <f>Badges!C222</f>
        <v>Organize your clothes</v>
      </c>
      <c r="O19" s="290" t="str">
        <f>IF(Badges!J222="A","A"," ")</f>
        <v xml:space="preserve"> </v>
      </c>
      <c r="Q19" s="289"/>
      <c r="R19" s="292" t="str">
        <f>Badges!C296</f>
        <v>Race day</v>
      </c>
      <c r="S19" s="290" t="str">
        <f>IF(Badges!J296="A","A"," ")</f>
        <v xml:space="preserve"> </v>
      </c>
    </row>
    <row r="20" spans="1:19">
      <c r="A20" s="475" t="str">
        <f>Summary!A20</f>
        <v>Inventor</v>
      </c>
      <c r="B20" s="476"/>
      <c r="C20" s="291" t="str">
        <f>IF(Badges!J329="C","C",IF(Badges!J329="P","P",""))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IF(Badges!J352="C","C",IF(Badges!J352="P","P",""))</f>
        <v/>
      </c>
      <c r="E21" s="289"/>
      <c r="F21" s="292" t="str">
        <f>Badges!C77</f>
        <v>Make a salad dressing</v>
      </c>
      <c r="G21" s="290" t="str">
        <f>IF(Badges!J77="A","A"," ")</f>
        <v xml:space="preserve"> </v>
      </c>
      <c r="I21" s="289"/>
      <c r="J21" s="292" t="str">
        <f>Badges!C151</f>
        <v>Use less water by taking shorter</v>
      </c>
      <c r="K21" s="290" t="str">
        <f>IF(Badges!J150="A","A"," ")</f>
        <v xml:space="preserve"> </v>
      </c>
      <c r="M21" s="289"/>
      <c r="N21" s="292" t="str">
        <f>Badges!C224</f>
        <v>Create your own homework space</v>
      </c>
      <c r="O21" s="290" t="str">
        <f>IF(Badges!J224="A","A"," ")</f>
        <v xml:space="preserve"> </v>
      </c>
      <c r="Q21" s="289"/>
      <c r="R21" s="292" t="str">
        <f>Badges!C298</f>
        <v>You're It</v>
      </c>
      <c r="S21" s="290" t="str">
        <f>IF(Badges!J298="A","A"," ")</f>
        <v xml:space="preserve"> </v>
      </c>
    </row>
    <row r="22" spans="1:19">
      <c r="A22" s="226"/>
      <c r="B22" s="338"/>
      <c r="C22" s="306"/>
      <c r="E22" s="289"/>
      <c r="F22" s="292" t="str">
        <f>Badges!C78</f>
        <v>Grow rock candy</v>
      </c>
      <c r="G22" s="290" t="str">
        <f>IF(Badges!J78="A","A"," ")</f>
        <v xml:space="preserve"> </v>
      </c>
      <c r="I22" s="289"/>
      <c r="J22" s="292" t="str">
        <f>Badges!C152</f>
        <v>Turn off the faucet when brushing</v>
      </c>
      <c r="K22" s="290" t="str">
        <f>IF(Badges!J151="A","A"," ")</f>
        <v xml:space="preserve"> </v>
      </c>
      <c r="M22" s="289"/>
      <c r="N22" s="292" t="str">
        <f>Badges!C225</f>
        <v>Make a homework station</v>
      </c>
      <c r="O22" s="290" t="str">
        <f>IF(Badges!J225="A","A"," ")</f>
        <v xml:space="preserve"> </v>
      </c>
      <c r="Q22" s="289"/>
      <c r="R22" s="292" t="str">
        <f>Badges!C299</f>
        <v>Duck, Duck, "Moo"-se</v>
      </c>
      <c r="S22" s="290" t="str">
        <f>IF(Badges!J299="A","A"," ")</f>
        <v xml:space="preserve"> </v>
      </c>
    </row>
    <row r="23" spans="1:19">
      <c r="A23" s="466" t="str">
        <f>Badges!B6</f>
        <v>Computer Expert</v>
      </c>
      <c r="B23" s="467"/>
      <c r="C23" s="467"/>
      <c r="E23" s="289"/>
      <c r="F23" s="292" t="str">
        <f>Badges!C79</f>
        <v>Make your own ice cream</v>
      </c>
      <c r="G23" s="290" t="str">
        <f>IF(Badges!J79="A","A"," ")</f>
        <v xml:space="preserve"> </v>
      </c>
      <c r="I23" s="289"/>
      <c r="J23" s="292" t="str">
        <f>Badges!C153</f>
        <v>Find three ways to save water</v>
      </c>
      <c r="K23" s="290" t="str">
        <f>IF(Badges!J152="A","A"," ")</f>
        <v xml:space="preserve"> </v>
      </c>
      <c r="M23" s="289"/>
      <c r="N23" s="292" t="str">
        <f>Badges!C226</f>
        <v>Make a homework schedule</v>
      </c>
      <c r="O23" s="290" t="str">
        <f>IF(Badges!J226="A","A"," ")</f>
        <v xml:space="preserve"> </v>
      </c>
      <c r="Q23" s="289"/>
      <c r="R23" s="292" t="str">
        <f>Badges!C300</f>
        <v>Hop to it</v>
      </c>
      <c r="S23" s="290" t="str">
        <f>IF(Badges!J300="A","A","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IF(Badges!J8="A","A"," ")</f>
        <v xml:space="preserve"> </v>
      </c>
      <c r="E25" s="289"/>
      <c r="F25" s="292" t="str">
        <f>Badges!C81</f>
        <v>Follow the balloon leader</v>
      </c>
      <c r="G25" s="290" t="str">
        <f>IF(Badges!J81="A","A"," ")</f>
        <v xml:space="preserve"> </v>
      </c>
      <c r="I25" s="289"/>
      <c r="J25" s="292" t="str">
        <f>Badges!C155</f>
        <v>Make a natural cleaner</v>
      </c>
      <c r="K25" s="290" t="str">
        <f>IF(Badges!J154="A","A"," ")</f>
        <v xml:space="preserve"> </v>
      </c>
      <c r="M25" s="289"/>
      <c r="N25" s="292" t="str">
        <f>Badges!C228</f>
        <v>Make a "special dates" calendar</v>
      </c>
      <c r="O25" s="290" t="str">
        <f>IF(Badges!J228="A","A"," ")</f>
        <v xml:space="preserve"> </v>
      </c>
      <c r="Q25" s="289"/>
      <c r="R25" s="292" t="str">
        <f>Badges!C302</f>
        <v>Queen of the court</v>
      </c>
      <c r="S25" s="290" t="str">
        <f>IF(Badges!J302="A","A"," ")</f>
        <v xml:space="preserve"> </v>
      </c>
    </row>
    <row r="26" spans="1:19">
      <c r="A26" s="289"/>
      <c r="B26" s="292" t="str">
        <f>Badges!C9</f>
        <v>Create a cool card</v>
      </c>
      <c r="C26" s="290" t="str">
        <f>IF(Badges!J9="A","A"," ")</f>
        <v xml:space="preserve"> </v>
      </c>
      <c r="E26" s="289"/>
      <c r="F26" s="292" t="str">
        <f>Badges!C82</f>
        <v>Make pepper dance</v>
      </c>
      <c r="G26" s="290" t="str">
        <f>IF(Badges!J82="A","A"," ")</f>
        <v xml:space="preserve"> </v>
      </c>
      <c r="I26" s="289"/>
      <c r="J26" s="292" t="str">
        <f>Badges!C156</f>
        <v>Make a natural spray to use on</v>
      </c>
      <c r="K26" s="290" t="str">
        <f>IF(Badges!J155="A","A"," ")</f>
        <v xml:space="preserve"> </v>
      </c>
      <c r="M26" s="289"/>
      <c r="N26" s="292" t="str">
        <f>Badges!C229</f>
        <v>Make a family activities schedule</v>
      </c>
      <c r="O26" s="290" t="str">
        <f>IF(Badges!J229="A","A"," ")</f>
        <v xml:space="preserve"> </v>
      </c>
      <c r="Q26" s="289"/>
      <c r="R26" s="292" t="str">
        <f>Badges!C303</f>
        <v>Field of dreams</v>
      </c>
      <c r="S26" s="290" t="str">
        <f>IF(Badges!J303="A","A"," ")</f>
        <v xml:space="preserve"> </v>
      </c>
    </row>
    <row r="27" spans="1:19">
      <c r="A27" s="289"/>
      <c r="B27" s="292" t="str">
        <f>Badges!C10</f>
        <v>Build a bookmark</v>
      </c>
      <c r="C27" s="290" t="str">
        <f>IF(Badges!J10="A","A"," ")</f>
        <v xml:space="preserve"> </v>
      </c>
      <c r="E27" s="289"/>
      <c r="F27" s="292" t="str">
        <f>Badges!C79</f>
        <v>Make your own ice cream</v>
      </c>
      <c r="G27" s="290" t="str">
        <f>IF(Badges!J83="A","A"," ")</f>
        <v xml:space="preserve"> </v>
      </c>
      <c r="I27" s="289"/>
      <c r="J27" s="292" t="str">
        <f>Badges!C157</f>
        <v>Take your own reusable bag to the</v>
      </c>
      <c r="K27" s="290" t="str">
        <f>IF(Badges!J156="A","A"," ")</f>
        <v xml:space="preserve"> </v>
      </c>
      <c r="M27" s="289"/>
      <c r="N27" s="292" t="str">
        <f>Badges!C230</f>
        <v>Be a family grocery helper</v>
      </c>
      <c r="O27" s="290" t="str">
        <f>IF(Badges!J230="A","A"," ")</f>
        <v xml:space="preserve"> </v>
      </c>
      <c r="Q27" s="289"/>
      <c r="R27" s="292" t="str">
        <f>Badges!C304</f>
        <v>The new ballpark</v>
      </c>
      <c r="S27" s="290" t="str">
        <f>IF(Badges!J304="A","A","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IF(Badges!J12="A","A"," ")</f>
        <v xml:space="preserve"> </v>
      </c>
      <c r="E29" s="289"/>
      <c r="F29" s="292" t="str">
        <f>Badges!C85</f>
        <v>Eggs in salt water</v>
      </c>
      <c r="G29" s="290" t="str">
        <f>IF(Badges!J85="A","A"," ")</f>
        <v xml:space="preserve"> </v>
      </c>
      <c r="I29" s="289"/>
      <c r="J29" s="292" t="str">
        <f>Badges!C159</f>
        <v>How much trash can you stash</v>
      </c>
      <c r="K29" s="290" t="str">
        <f>IF(Badges!J158="A","A"," ")</f>
        <v xml:space="preserve"> </v>
      </c>
      <c r="M29" s="289"/>
      <c r="N29" s="292" t="str">
        <f>Badges!C232</f>
        <v>Organize a Girl Scout place</v>
      </c>
      <c r="O29" s="290" t="str">
        <f>IF(Badges!J232="A","A"," ")</f>
        <v xml:space="preserve"> </v>
      </c>
      <c r="Q29" s="289">
        <v>1</v>
      </c>
      <c r="R29" s="292" t="str">
        <f>Badges!C308</f>
        <v>Warm up your inventor's mind</v>
      </c>
      <c r="S29" s="304"/>
    </row>
    <row r="30" spans="1:19">
      <c r="A30" s="289"/>
      <c r="B30" s="292" t="str">
        <f>Badges!C13</f>
        <v>Hometown history</v>
      </c>
      <c r="C30" s="290" t="str">
        <f>IF(Badges!J13="A","A"," ")</f>
        <v xml:space="preserve"> </v>
      </c>
      <c r="E30" s="289"/>
      <c r="F30" s="292" t="str">
        <f>Badges!C86</f>
        <v>Dancing raisins</v>
      </c>
      <c r="G30" s="290" t="str">
        <f>IF(Badges!J86="A","A"," ")</f>
        <v xml:space="preserve"> </v>
      </c>
      <c r="I30" s="289"/>
      <c r="J30" s="292" t="str">
        <f>Badges!C160</f>
        <v>Recycle plastic bags</v>
      </c>
      <c r="K30" s="290" t="str">
        <f>IF(Badges!J159="A","A"," ")</f>
        <v xml:space="preserve"> </v>
      </c>
      <c r="M30" s="289"/>
      <c r="N30" s="292" t="str">
        <f>Badges!C233</f>
        <v>Organize a community place</v>
      </c>
      <c r="O30" s="290" t="str">
        <f>IF(Badges!J233="A","A"," ")</f>
        <v xml:space="preserve"> </v>
      </c>
      <c r="Q30" s="289"/>
      <c r="R30" s="292" t="str">
        <f>Badges!C309</f>
        <v>Make up five new uses for a box</v>
      </c>
      <c r="S30" s="290" t="str">
        <f>IF(Badges!J309="A","A"," ")</f>
        <v xml:space="preserve"> </v>
      </c>
    </row>
    <row r="31" spans="1:19">
      <c r="A31" s="289"/>
      <c r="B31" s="292" t="str">
        <f>Badges!C14</f>
        <v>Online art walk</v>
      </c>
      <c r="C31" s="290" t="str">
        <f>IF(Badges!J14="A","A"," ")</f>
        <v xml:space="preserve"> </v>
      </c>
      <c r="E31" s="289"/>
      <c r="F31" s="292" t="str">
        <f>Badges!C83</f>
        <v>Bend water</v>
      </c>
      <c r="G31" s="290" t="str">
        <f>IF(Badges!J87="A","A"," ")</f>
        <v xml:space="preserve"> </v>
      </c>
      <c r="I31" s="289"/>
      <c r="J31" s="292" t="str">
        <f>Badges!C161</f>
        <v>Donate toys and clothes</v>
      </c>
      <c r="K31" s="290" t="str">
        <f>IF(Badges!J160="A","A"," ")</f>
        <v xml:space="preserve"> </v>
      </c>
      <c r="M31" s="289"/>
      <c r="N31" s="292" t="str">
        <f>Badges!C234</f>
        <v>Help a relative, friend, or neighbor</v>
      </c>
      <c r="O31" s="290" t="str">
        <f>IF(Badges!J234="A","A"," ")</f>
        <v xml:space="preserve"> </v>
      </c>
      <c r="Q31" s="289"/>
      <c r="R31" s="292" t="str">
        <f>Badges!C310</f>
        <v>Come up with fun and different</v>
      </c>
      <c r="S31" s="290" t="str">
        <f>IF(Badges!J310="A","A","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IF(Badges!J311="A","A"," ")</f>
        <v xml:space="preserve"> </v>
      </c>
    </row>
    <row r="33" spans="1:19">
      <c r="A33" s="289"/>
      <c r="B33" s="292" t="str">
        <f>Badges!C16</f>
        <v>Road trip</v>
      </c>
      <c r="C33" s="290" t="str">
        <f>IF(Badges!J16="A","A"," ")</f>
        <v xml:space="preserve"> </v>
      </c>
      <c r="E33" s="289"/>
      <c r="F33" s="292" t="str">
        <f>Badges!C89</f>
        <v>Soda geyser</v>
      </c>
      <c r="G33" s="290" t="str">
        <f>IF(Badges!J89="A","A"," ")</f>
        <v xml:space="preserve"> </v>
      </c>
      <c r="I33" s="289"/>
      <c r="J33" s="292" t="str">
        <f>Badges!C163</f>
        <v>Clean or replace an air filter</v>
      </c>
      <c r="K33" s="290" t="str">
        <f>IF(Badges!J162="A","A","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IF(Badges!J17="A","A"," ")</f>
        <v xml:space="preserve"> </v>
      </c>
      <c r="E34" s="289"/>
      <c r="F34" s="292" t="str">
        <f>Badges!C90</f>
        <v>Film-canister rockets</v>
      </c>
      <c r="G34" s="290" t="str">
        <f>IF(Badges!J90="A","A"," ")</f>
        <v xml:space="preserve"> </v>
      </c>
      <c r="I34" s="289"/>
      <c r="J34" s="292" t="str">
        <f>Badges!C164</f>
        <v>Discover natural filters</v>
      </c>
      <c r="K34" s="290" t="str">
        <f>IF(Badges!J163="A","A"," ")</f>
        <v xml:space="preserve"> </v>
      </c>
      <c r="M34" s="289"/>
      <c r="N34" s="292" t="str">
        <f>Badges!C240</f>
        <v>Make a letterboxing dictionary</v>
      </c>
      <c r="O34" s="290" t="str">
        <f>IF(Badges!J240="A","A"," ")</f>
        <v xml:space="preserve"> </v>
      </c>
      <c r="Q34" s="289"/>
      <c r="R34" s="292" t="str">
        <f>Badges!C313</f>
        <v>Making music</v>
      </c>
      <c r="S34" s="290" t="str">
        <f>IF(Badges!J313="A","A"," ")</f>
        <v xml:space="preserve"> </v>
      </c>
    </row>
    <row r="35" spans="1:19">
      <c r="A35" s="289"/>
      <c r="B35" s="292" t="str">
        <f>Badges!C18</f>
        <v>3…2…1…blastoff!</v>
      </c>
      <c r="C35" s="290" t="str">
        <f>IF(Badges!J18="A","A"," ")</f>
        <v xml:space="preserve"> </v>
      </c>
      <c r="E35" s="289"/>
      <c r="F35" s="292" t="str">
        <f>Badges!C87</f>
        <v>Lemons vs. limes</v>
      </c>
      <c r="G35" s="290" t="str">
        <f>IF(Badges!J91="A","A"," ")</f>
        <v xml:space="preserve"> </v>
      </c>
      <c r="I35" s="289"/>
      <c r="J35" s="292" t="str">
        <f>Badges!C165</f>
        <v>Make a natural air freshener</v>
      </c>
      <c r="K35" s="290" t="str">
        <f>IF(Badges!J164="A","A"," ")</f>
        <v xml:space="preserve"> </v>
      </c>
      <c r="M35" s="289"/>
      <c r="N35" s="292" t="str">
        <f>Badges!C241</f>
        <v>Think of hiding places</v>
      </c>
      <c r="O35" s="290" t="str">
        <f>IF(Badges!J241="A","A"," ")</f>
        <v xml:space="preserve"> </v>
      </c>
      <c r="Q35" s="289"/>
      <c r="R35" s="292" t="str">
        <f>Badges!C314</f>
        <v>Carrying lunch</v>
      </c>
      <c r="S35" s="290" t="str">
        <f>IF(Badges!J314="A","A","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IF(Badges!J242="A","A"," ")</f>
        <v xml:space="preserve"> </v>
      </c>
      <c r="Q36" s="289"/>
      <c r="R36" s="292" t="str">
        <f>Badges!C315</f>
        <v>Watering plants</v>
      </c>
      <c r="S36" s="290" t="str">
        <f>IF(Badges!J315="A","A"," ")</f>
        <v xml:space="preserve"> </v>
      </c>
    </row>
    <row r="37" spans="1:19" ht="12.75" customHeight="1">
      <c r="A37" s="289"/>
      <c r="B37" s="292" t="str">
        <f>Badges!C20</f>
        <v>Here is my card</v>
      </c>
      <c r="C37" s="290" t="str">
        <f>IF(Badges!J20="A","A"," ")</f>
        <v xml:space="preserve"> </v>
      </c>
      <c r="E37" s="289"/>
      <c r="F37" s="292" t="str">
        <f>Badges!C93</f>
        <v>Giant bubbles</v>
      </c>
      <c r="G37" s="290" t="str">
        <f>IF(Badges!J93="A","A","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IF(Badges!J21="A","A"," ")</f>
        <v xml:space="preserve"> </v>
      </c>
      <c r="E38" s="289"/>
      <c r="F38" s="292" t="str">
        <f>Badges!C94</f>
        <v>Homemade Silly Putty</v>
      </c>
      <c r="G38" s="290" t="str">
        <f>IF(Badges!J94="A","A"," ")</f>
        <v xml:space="preserve"> </v>
      </c>
      <c r="I38" s="289"/>
      <c r="J38" s="292" t="str">
        <f>Badges!C170</f>
        <v>Hold a scavenger hunt in your</v>
      </c>
      <c r="K38" s="290" t="str">
        <f>IF(Badges!J170="A","A"," ")</f>
        <v xml:space="preserve"> </v>
      </c>
      <c r="M38" s="289"/>
      <c r="N38" s="292" t="str">
        <f>Badges!C244</f>
        <v>Cut your own stamp from craft foam</v>
      </c>
      <c r="O38" s="290" t="str">
        <f>IF(Badges!J244="A","A"," ")</f>
        <v xml:space="preserve"> </v>
      </c>
      <c r="Q38" s="289"/>
      <c r="R38" s="292" t="str">
        <f>Badges!C317</f>
        <v>Mornings</v>
      </c>
      <c r="S38" s="290" t="str">
        <f>IF(Badges!J317="A","A"," ")</f>
        <v xml:space="preserve"> </v>
      </c>
    </row>
    <row r="39" spans="1:19">
      <c r="A39" s="289"/>
      <c r="B39" s="292" t="str">
        <f>Badges!C22</f>
        <v>Dear President…</v>
      </c>
      <c r="C39" s="290" t="str">
        <f>IF(Badges!J22="A","A"," ")</f>
        <v xml:space="preserve"> </v>
      </c>
      <c r="E39" s="289"/>
      <c r="F39" s="292" t="str">
        <f>Badges!C91</f>
        <v>Blow up a balloon without using</v>
      </c>
      <c r="G39" s="290" t="str">
        <f>IF(Badges!J95="A","A"," ")</f>
        <v xml:space="preserve"> </v>
      </c>
      <c r="I39" s="289"/>
      <c r="J39" s="292" t="str">
        <f>Badges!C171</f>
        <v>Play Kim's Game</v>
      </c>
      <c r="K39" s="290" t="str">
        <f>IF(Badges!J171="A","A"," ")</f>
        <v xml:space="preserve"> </v>
      </c>
      <c r="M39" s="289"/>
      <c r="N39" s="292" t="str">
        <f>Badges!C245</f>
        <v>Use a stamp-making kit from a</v>
      </c>
      <c r="O39" s="290" t="str">
        <f>IF(Badges!J245="A","A"," ")</f>
        <v xml:space="preserve"> </v>
      </c>
      <c r="Q39" s="289"/>
      <c r="R39" s="292" t="str">
        <f>Badges!C318</f>
        <v>Lunch at school</v>
      </c>
      <c r="S39" s="290" t="str">
        <f>IF(Badges!J318="A","A","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IF(Badges!J172="A","A"," ")</f>
        <v xml:space="preserve"> </v>
      </c>
      <c r="M40" s="289"/>
      <c r="N40" s="292" t="str">
        <f>Badges!C246</f>
        <v>Choose a special stamp</v>
      </c>
      <c r="O40" s="290" t="str">
        <f>IF(Badges!J246="A","A"," ")</f>
        <v xml:space="preserve"> </v>
      </c>
      <c r="Q40" s="289"/>
      <c r="R40" s="292" t="str">
        <f>Badges!C319</f>
        <v>Brownie meetings</v>
      </c>
      <c r="S40" s="290" t="str">
        <f>IF(Badges!J319="A","A"," ")</f>
        <v xml:space="preserve"> </v>
      </c>
    </row>
    <row r="41" spans="1:19">
      <c r="A41" s="289"/>
      <c r="B41" s="292" t="str">
        <f>Badges!C24</f>
        <v>Game on</v>
      </c>
      <c r="C41" s="290" t="str">
        <f>IF(Badges!J24="A","A","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IF(Badges!J25="A","A"," ")</f>
        <v xml:space="preserve"> </v>
      </c>
      <c r="E42" s="289"/>
      <c r="F42" s="292" t="str">
        <f>Badges!C100</f>
        <v>Read two stories starring families</v>
      </c>
      <c r="G42" s="290" t="str">
        <f>IF(Badges!J100="A","A"," ")</f>
        <v xml:space="preserve"> </v>
      </c>
      <c r="I42" s="289"/>
      <c r="J42" s="292" t="str">
        <f>Badges!C174</f>
        <v>Listen for 10 different sounds</v>
      </c>
      <c r="K42" s="290" t="str">
        <f>IF(Badges!J174="A","A"," ")</f>
        <v xml:space="preserve"> </v>
      </c>
      <c r="M42" s="289"/>
      <c r="N42" s="292" t="str">
        <f>Badges!C248</f>
        <v>Create a fill-in-the-blank clue</v>
      </c>
      <c r="O42" s="290" t="str">
        <f>IF(Badges!J248="A","A"," ")</f>
        <v xml:space="preserve"> </v>
      </c>
      <c r="Q42" s="289"/>
      <c r="R42" s="292" t="str">
        <f>Badges!C321</f>
        <v>Mind-map</v>
      </c>
      <c r="S42" s="290" t="str">
        <f>IF(Badges!J321="A","A"," ")</f>
        <v xml:space="preserve"> </v>
      </c>
    </row>
    <row r="43" spans="1:19" ht="12.75" customHeight="1">
      <c r="A43" s="289"/>
      <c r="B43" s="292" t="str">
        <f>Badges!C26</f>
        <v>Print on</v>
      </c>
      <c r="C43" s="290" t="str">
        <f>IF(Badges!J26="A","A"," ")</f>
        <v xml:space="preserve"> </v>
      </c>
      <c r="E43" s="289"/>
      <c r="F43" s="292" t="str">
        <f>Badges!C101</f>
        <v>Watch a family story</v>
      </c>
      <c r="G43" s="290" t="str">
        <f>IF(Badges!J101="A","A"," ")</f>
        <v xml:space="preserve"> </v>
      </c>
      <c r="I43" s="289"/>
      <c r="J43" s="292" t="str">
        <f>Badges!C175</f>
        <v>Listen to sound boxes</v>
      </c>
      <c r="K43" s="290" t="str">
        <f>IF(Badges!J175="A","A"," ")</f>
        <v xml:space="preserve"> </v>
      </c>
      <c r="M43" s="289"/>
      <c r="N43" s="292" t="str">
        <f>Badges!C249</f>
        <v>Create a scramble</v>
      </c>
      <c r="O43" s="290" t="str">
        <f>IF(Badges!J249="A","A"," ")</f>
        <v xml:space="preserve"> </v>
      </c>
      <c r="Q43" s="289"/>
      <c r="R43" s="292" t="str">
        <f>Badges!C322</f>
        <v>Sketch it out</v>
      </c>
      <c r="S43" s="290" t="str">
        <f>IF(Badges!J322="A","A"," ")</f>
        <v xml:space="preserve"> </v>
      </c>
    </row>
    <row r="44" spans="1:19">
      <c r="A44" s="466" t="str">
        <f>Badges!B29</f>
        <v>My Best Self</v>
      </c>
      <c r="B44" s="467"/>
      <c r="C44" s="467"/>
      <c r="E44" s="289"/>
      <c r="F44" s="292" t="str">
        <f>Badges!C102</f>
        <v>Share family stories with friends</v>
      </c>
      <c r="G44" s="290" t="str">
        <f>IF(Badges!J102="A","A"," ")</f>
        <v xml:space="preserve"> </v>
      </c>
      <c r="I44" s="289"/>
      <c r="J44" s="292" t="str">
        <f>Badges!C176</f>
        <v>Wear safety earplugs to understand</v>
      </c>
      <c r="K44" s="290" t="str">
        <f>IF(Badges!J176="A","A"," ")</f>
        <v xml:space="preserve"> </v>
      </c>
      <c r="M44" s="289"/>
      <c r="N44" s="292" t="str">
        <f>Badges!C250</f>
        <v>Create a number code clue</v>
      </c>
      <c r="O44" s="290" t="str">
        <f>IF(Badges!J250="A","A"," ")</f>
        <v xml:space="preserve"> </v>
      </c>
      <c r="Q44" s="289"/>
      <c r="R44" s="292" t="str">
        <f>Badges!C323</f>
        <v>Buddy up and brainstorm lots of</v>
      </c>
      <c r="S44" s="290" t="str">
        <f>IF(Badges!J323="A","A","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IF(Badges!J31="A","A"," ")</f>
        <v xml:space="preserve"> </v>
      </c>
      <c r="E46" s="289"/>
      <c r="F46" s="292" t="str">
        <f>Badges!C104</f>
        <v>Ask about a festival, holiday, or</v>
      </c>
      <c r="G46" s="290" t="str">
        <f>IF(Badges!J104="A","A"," ")</f>
        <v xml:space="preserve"> </v>
      </c>
      <c r="I46" s="289"/>
      <c r="J46" s="292" t="str">
        <f>Badges!C178</f>
        <v>Follow a friend using only your nose</v>
      </c>
      <c r="K46" s="290" t="str">
        <f>IF(Badges!J178="A","A"," ")</f>
        <v xml:space="preserve"> </v>
      </c>
      <c r="M46" s="289"/>
      <c r="N46" s="292" t="str">
        <f>Badges!C252</f>
        <v>Go on a letterbox search using a</v>
      </c>
      <c r="O46" s="290" t="str">
        <f>IF(Badges!J252="A","A"," ")</f>
        <v xml:space="preserve"> </v>
      </c>
      <c r="Q46" s="289"/>
      <c r="R46" s="292" t="str">
        <f>Badges!C325</f>
        <v>Draw it</v>
      </c>
      <c r="S46" s="290" t="str">
        <f>IF(Badges!J325="A","A"," ")</f>
        <v xml:space="preserve"> </v>
      </c>
    </row>
    <row r="47" spans="1:19">
      <c r="A47" s="289"/>
      <c r="B47" s="292" t="str">
        <f>Badges!C32</f>
        <v xml:space="preserve">Write on your elf self where you </v>
      </c>
      <c r="C47" s="290" t="str">
        <f>IF(Badges!J32="A","A"," ")</f>
        <v xml:space="preserve"> </v>
      </c>
      <c r="E47" s="289"/>
      <c r="F47" s="292" t="str">
        <f>Badges!C105</f>
        <v>Ask about a song, game, or</v>
      </c>
      <c r="G47" s="290" t="str">
        <f>IF(Badges!J105="A","A"," ")</f>
        <v xml:space="preserve"> </v>
      </c>
      <c r="I47" s="289"/>
      <c r="J47" s="292" t="str">
        <f>Badges!C179</f>
        <v>Play a smelly game with your</v>
      </c>
      <c r="K47" s="290" t="str">
        <f>IF(Badges!J179="A","A"," ")</f>
        <v xml:space="preserve"> </v>
      </c>
      <c r="M47" s="289"/>
      <c r="N47" s="292" t="str">
        <f>Badges!C253</f>
        <v>Go on an adventure in a new place</v>
      </c>
      <c r="O47" s="290" t="str">
        <f>IF(Badges!J253="A","A"," ")</f>
        <v xml:space="preserve"> </v>
      </c>
      <c r="Q47" s="289"/>
      <c r="R47" s="292" t="str">
        <f>Badges!C326</f>
        <v>Act it out</v>
      </c>
      <c r="S47" s="290" t="str">
        <f>IF(Badges!J326="A","A"," ")</f>
        <v xml:space="preserve"> </v>
      </c>
    </row>
    <row r="48" spans="1:19">
      <c r="A48" s="289"/>
      <c r="B48" s="292" t="str">
        <f>Badges!C33</f>
        <v>Share how you're unique</v>
      </c>
      <c r="C48" s="290" t="str">
        <f>IF(Badges!J33="A","A"," ")</f>
        <v xml:space="preserve"> </v>
      </c>
      <c r="E48" s="289"/>
      <c r="F48" s="292" t="str">
        <f>Badges!C106</f>
        <v>Ask about a family recipe</v>
      </c>
      <c r="G48" s="290" t="str">
        <f>IF(Badges!J106="A","A"," ")</f>
        <v xml:space="preserve"> </v>
      </c>
      <c r="I48" s="289"/>
      <c r="J48" s="292" t="str">
        <f>Badges!C180</f>
        <v>Try sniffing out three different foods</v>
      </c>
      <c r="K48" s="290" t="str">
        <f>IF(Badges!J180="A","A"," ")</f>
        <v xml:space="preserve"> </v>
      </c>
      <c r="M48" s="289"/>
      <c r="N48" s="292" t="str">
        <f>Badges!C254</f>
        <v xml:space="preserve">Go on a letterbox search that </v>
      </c>
      <c r="O48" s="290" t="str">
        <f>IF(Badges!J254="A","A"," ")</f>
        <v xml:space="preserve"> </v>
      </c>
      <c r="Q48" s="289"/>
      <c r="R48" s="292" t="str">
        <f>Badges!C327</f>
        <v>Build it</v>
      </c>
      <c r="S48" s="290" t="str">
        <f>IF(Badges!J327="A","A","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IF(Badges!J35="A","A"," ")</f>
        <v xml:space="preserve"> </v>
      </c>
      <c r="E50" s="289"/>
      <c r="F50" s="292" t="str">
        <f>Badges!C108</f>
        <v>Use the story tree</v>
      </c>
      <c r="G50" s="290" t="str">
        <f>IF(Badges!J108="A","A"," ")</f>
        <v xml:space="preserve"> </v>
      </c>
      <c r="I50" s="289"/>
      <c r="J50" s="292" t="str">
        <f>Badges!C182</f>
        <v>Do a taste test with salty, sweet</v>
      </c>
      <c r="K50" s="290" t="str">
        <f>IF(Badges!J182="A","A"," ")</f>
        <v xml:space="preserve"> </v>
      </c>
      <c r="M50" s="289"/>
      <c r="N50" s="292" t="str">
        <f>Badges!C256</f>
        <v>Hide a letterbox in your yard</v>
      </c>
      <c r="O50" s="290" t="str">
        <f>IF(Badges!J256="A","A"," ")</f>
        <v xml:space="preserve"> </v>
      </c>
      <c r="Q50" s="289">
        <v>1</v>
      </c>
      <c r="R50" s="292" t="str">
        <f>Badges!C331</f>
        <v>Make friendly introductions</v>
      </c>
      <c r="S50" s="304"/>
    </row>
    <row r="51" spans="1:19">
      <c r="A51" s="289"/>
      <c r="B51" s="292" t="str">
        <f>Badges!C36</f>
        <v>Try three different kinds of exercise</v>
      </c>
      <c r="C51" s="290" t="str">
        <f>IF(Badges!J36="A","A"," ")</f>
        <v xml:space="preserve"> </v>
      </c>
      <c r="E51" s="289"/>
      <c r="F51" s="292" t="str">
        <f>Badges!C109</f>
        <v>Draw or paint your tree</v>
      </c>
      <c r="G51" s="290" t="str">
        <f>IF(Badges!J109="A","A"," ")</f>
        <v xml:space="preserve"> </v>
      </c>
      <c r="I51" s="289"/>
      <c r="J51" s="292" t="str">
        <f>Badges!C183</f>
        <v>Look at the taste buds on a friend's</v>
      </c>
      <c r="K51" s="290" t="str">
        <f>IF(Badges!J183="A","A"," ")</f>
        <v xml:space="preserve"> </v>
      </c>
      <c r="M51" s="289"/>
      <c r="N51" s="292" t="str">
        <f>Badges!C257</f>
        <v>Hide a letterbox along a nearby</v>
      </c>
      <c r="O51" s="290" t="str">
        <f>IF(Badges!J257="A","A"," ")</f>
        <v xml:space="preserve"> </v>
      </c>
      <c r="Q51" s="289"/>
      <c r="R51" s="292" t="str">
        <f>Badges!C332</f>
        <v>Introduce yourself</v>
      </c>
      <c r="S51" s="290" t="str">
        <f>IF(Badges!J332="A","A"," ")</f>
        <v xml:space="preserve"> </v>
      </c>
    </row>
    <row r="52" spans="1:19">
      <c r="A52" s="289"/>
      <c r="B52" s="292" t="str">
        <f>Badges!C37</f>
        <v>Take a thirsty challenge</v>
      </c>
      <c r="C52" s="290" t="str">
        <f>IF(Badges!J37="A","A"," ")</f>
        <v xml:space="preserve"> </v>
      </c>
      <c r="E52" s="289"/>
      <c r="F52" s="292" t="str">
        <f>Badges!C110</f>
        <v xml:space="preserve">Use software on a computer, or </v>
      </c>
      <c r="G52" s="290" t="str">
        <f>IF(Badges!J110="A","A"," ")</f>
        <v xml:space="preserve"> </v>
      </c>
      <c r="I52" s="289"/>
      <c r="J52" s="292" t="str">
        <f>Badges!C184</f>
        <v>Explore how sight influences taste</v>
      </c>
      <c r="K52" s="290" t="str">
        <f>IF(Badges!J184="A","A"," ")</f>
        <v xml:space="preserve"> </v>
      </c>
      <c r="M52" s="289"/>
      <c r="N52" s="292" t="str">
        <f>Badges!C258</f>
        <v>Hide a letterbox using compass</v>
      </c>
      <c r="O52" s="290" t="str">
        <f>IF(Badges!J258="A","A"," ")</f>
        <v xml:space="preserve"> </v>
      </c>
      <c r="Q52" s="289"/>
      <c r="R52" s="292" t="str">
        <f>Badges!C333</f>
        <v>Introduce a friend to someone else</v>
      </c>
      <c r="S52" s="290" t="str">
        <f>IF(Badges!J333="A","A","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IF(Badges!J334="A","A"," ")</f>
        <v xml:space="preserve"> </v>
      </c>
    </row>
    <row r="54" spans="1:19">
      <c r="A54" s="289"/>
      <c r="B54" s="292" t="str">
        <f>Badges!C39</f>
        <v>Talk about three common reasons</v>
      </c>
      <c r="C54" s="290" t="str">
        <f>IF(Badges!J39="A","A"," ")</f>
        <v xml:space="preserve"> </v>
      </c>
      <c r="E54" s="289"/>
      <c r="F54" s="292" t="str">
        <f>Badges!C112</f>
        <v>Ask about an old photo</v>
      </c>
      <c r="G54" s="290" t="str">
        <f>IF(Badges!J112="A","A"," ")</f>
        <v xml:space="preserve"> </v>
      </c>
      <c r="I54" s="289"/>
      <c r="J54" s="292" t="str">
        <f>Badges!C186</f>
        <v>Find things that have different</v>
      </c>
      <c r="K54" s="290" t="str">
        <f>IF(Badges!J186="A","A","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IF(Badges!J40="A","A"," ")</f>
        <v xml:space="preserve"> </v>
      </c>
      <c r="E55" s="289"/>
      <c r="F55" s="292" t="str">
        <f>Badges!C113</f>
        <v>Talk about an object that has been</v>
      </c>
      <c r="G55" s="290" t="str">
        <f>IF(Badges!J113="A","A"," ")</f>
        <v xml:space="preserve"> </v>
      </c>
      <c r="I55" s="289"/>
      <c r="J55" s="292" t="str">
        <f>Badges!C187</f>
        <v>Try an arm or leg touch test</v>
      </c>
      <c r="K55" s="290" t="str">
        <f>IF(Badges!J187="A","A"," ")</f>
        <v xml:space="preserve"> </v>
      </c>
      <c r="M55" s="289"/>
      <c r="N55" s="292" t="str">
        <f>Badges!C263</f>
        <v>Play bingo at a pet store</v>
      </c>
      <c r="O55" s="290" t="str">
        <f>IF(Badges!J263="A","A"," ")</f>
        <v xml:space="preserve"> </v>
      </c>
      <c r="Q55" s="289"/>
      <c r="R55" s="292" t="str">
        <f>Badges!C336</f>
        <v>Write a name poem</v>
      </c>
      <c r="S55" s="290" t="str">
        <f>IF(Badges!J336="A","A"," ")</f>
        <v xml:space="preserve"> </v>
      </c>
    </row>
    <row r="56" spans="1:19">
      <c r="A56" s="289"/>
      <c r="B56" s="292" t="str">
        <f>Badges!C41</f>
        <v>Find out about bandages</v>
      </c>
      <c r="C56" s="290" t="str">
        <f>IF(Badges!J41="A","A"," ")</f>
        <v xml:space="preserve"> </v>
      </c>
      <c r="E56" s="289"/>
      <c r="F56" s="292" t="str">
        <f>Badges!C114</f>
        <v>Ask about an object that belongs</v>
      </c>
      <c r="G56" s="290" t="str">
        <f>IF(Badges!J114="A","A"," ")</f>
        <v xml:space="preserve"> </v>
      </c>
      <c r="I56" s="289"/>
      <c r="J56" s="292" t="str">
        <f>Badges!C188</f>
        <v>Try Braille</v>
      </c>
      <c r="K56" s="290" t="str">
        <f>IF(Badges!J188="A","A"," ")</f>
        <v xml:space="preserve"> </v>
      </c>
      <c r="M56" s="289"/>
      <c r="N56" s="292" t="str">
        <f>Badges!C264</f>
        <v>Play bingo at a veterinarian's office</v>
      </c>
      <c r="O56" s="290" t="str">
        <f>IF(Badges!J264="A","A"," ")</f>
        <v xml:space="preserve"> </v>
      </c>
      <c r="Q56" s="289"/>
      <c r="R56" s="292" t="str">
        <f>Badges!C337</f>
        <v>Give something special to a friend</v>
      </c>
      <c r="S56" s="290" t="str">
        <f>IF(Badges!J337="A","A","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IF(Badges!J265="A","A"," ")</f>
        <v xml:space="preserve"> </v>
      </c>
      <c r="Q57" s="289"/>
      <c r="R57" s="292" t="str">
        <f>Badges!C338</f>
        <v>Be a friend to someone you don't</v>
      </c>
      <c r="S57" s="290" t="str">
        <f>IF(Badges!J338="A","A"," ")</f>
        <v xml:space="preserve"> </v>
      </c>
    </row>
    <row r="58" spans="1:19">
      <c r="A58" s="289"/>
      <c r="B58" s="292" t="str">
        <f>Badges!C43</f>
        <v>Create a "happy box" with five</v>
      </c>
      <c r="C58" s="290" t="str">
        <f>IF(Badges!J43="A","A"," ")</f>
        <v xml:space="preserve"> </v>
      </c>
      <c r="E58" s="289"/>
      <c r="F58" s="292" t="str">
        <f>Badges!C116</f>
        <v>Have a "family tree" potluck party</v>
      </c>
      <c r="G58" s="290" t="str">
        <f>IF(Badges!J116="A","A","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IF(Badges!J44="A","A"," ")</f>
        <v xml:space="preserve"> </v>
      </c>
      <c r="E59" s="289"/>
      <c r="F59" s="292" t="str">
        <f>Badges!C117</f>
        <v>Make a family crest</v>
      </c>
      <c r="G59" s="290" t="str">
        <f>IF(Badges!J117="A","A"," ")</f>
        <v xml:space="preserve"> </v>
      </c>
      <c r="I59" s="289"/>
      <c r="J59" s="292" t="str">
        <f>Badges!C193</f>
        <v>Find a trail</v>
      </c>
      <c r="K59" s="290" t="str">
        <f>IF(Badges!J193="A","A"," ")</f>
        <v xml:space="preserve"> </v>
      </c>
      <c r="M59" s="289"/>
      <c r="N59" s="292" t="str">
        <f>Badges!C267</f>
        <v>Be the cage or tank cleaner</v>
      </c>
      <c r="O59" s="290" t="str">
        <f>IF(Badges!J267="A","A"," ")</f>
        <v xml:space="preserve"> </v>
      </c>
      <c r="Q59" s="289"/>
      <c r="R59" s="292" t="str">
        <f>Badges!C340</f>
        <v>Do a friend's favorite thing</v>
      </c>
      <c r="S59" s="290" t="str">
        <f>IF(Badges!J340="A","A"," ")</f>
        <v xml:space="preserve"> </v>
      </c>
    </row>
    <row r="60" spans="1:19">
      <c r="A60" s="289"/>
      <c r="B60" s="292" t="str">
        <f>Badges!C45</f>
        <v xml:space="preserve">Moving helps our bodies feel </v>
      </c>
      <c r="C60" s="290" t="str">
        <f>IF(Badges!J45="A","A"," ")</f>
        <v xml:space="preserve"> </v>
      </c>
      <c r="E60" s="289"/>
      <c r="F60" s="292" t="str">
        <f>Badges!C118</f>
        <v>Become pen pals with another</v>
      </c>
      <c r="G60" s="290" t="str">
        <f>IF(Badges!J118="A","A"," ")</f>
        <v xml:space="preserve"> </v>
      </c>
      <c r="I60" s="289"/>
      <c r="J60" s="292" t="str">
        <f>Badges!C194</f>
        <v>Ask an expert</v>
      </c>
      <c r="K60" s="290" t="str">
        <f>IF(Badges!J194="A","A"," ")</f>
        <v xml:space="preserve"> </v>
      </c>
      <c r="M60" s="289"/>
      <c r="N60" s="292" t="str">
        <f>Badges!C268</f>
        <v>Learn how to muck out a stall</v>
      </c>
      <c r="O60" s="290" t="str">
        <f>IF(Badges!J268="A","A"," ")</f>
        <v xml:space="preserve"> </v>
      </c>
      <c r="Q60" s="289"/>
      <c r="R60" s="292" t="str">
        <f>Badges!C341</f>
        <v>Share a favorite activity with a friend</v>
      </c>
      <c r="S60" s="290" t="str">
        <f>IF(Badges!J341="A","A","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IF(Badges!J195="A","A"," ")</f>
        <v xml:space="preserve"> </v>
      </c>
      <c r="M61" s="289"/>
      <c r="N61" s="292" t="str">
        <f>Badges!C269</f>
        <v>Make a cozy sleeping space for a</v>
      </c>
      <c r="O61" s="290" t="str">
        <f>IF(Badges!J269="A","A"," ")</f>
        <v xml:space="preserve"> </v>
      </c>
      <c r="Q61" s="289"/>
      <c r="R61" s="292" t="str">
        <f>Badges!C342</f>
        <v>Try a game or activity that's new to</v>
      </c>
      <c r="S61" s="290" t="str">
        <f>IF(Badges!J342="A","A"," ")</f>
        <v xml:space="preserve"> </v>
      </c>
    </row>
    <row r="62" spans="1:19" ht="12.75" customHeight="1">
      <c r="A62" s="289"/>
      <c r="B62" s="292" t="str">
        <f>Badges!C47</f>
        <v>Visit a doctor, dentist, or</v>
      </c>
      <c r="C62" s="290" t="str">
        <f>IF(Badges!J47="A","A","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IF(Badges!J48="A","A"," ")</f>
        <v xml:space="preserve"> </v>
      </c>
      <c r="E63" s="289"/>
      <c r="F63" s="292" t="str">
        <f>Badges!C124</f>
        <v>Visit an art gallery or museum</v>
      </c>
      <c r="G63" s="290" t="str">
        <f>IF(Badges!J124="A","A"," ")</f>
        <v xml:space="preserve"> </v>
      </c>
      <c r="I63" s="289"/>
      <c r="J63" s="292" t="str">
        <f>Badges!C197</f>
        <v>Learn to follow trail signs</v>
      </c>
      <c r="K63" s="290" t="str">
        <f>IF(Badges!J197="A","A"," ")</f>
        <v xml:space="preserve"> </v>
      </c>
      <c r="M63" s="289"/>
      <c r="N63" s="292" t="str">
        <f>Badges!C271</f>
        <v>Ask a veterinarian about health</v>
      </c>
      <c r="O63" s="290" t="str">
        <f>IF(Badges!J271="A","A"," ")</f>
        <v xml:space="preserve"> </v>
      </c>
      <c r="Q63" s="289"/>
      <c r="R63" s="292" t="str">
        <f>Badges!C344</f>
        <v>Practice being a good listener</v>
      </c>
      <c r="S63" s="290" t="str">
        <f>IF(Badges!J344="A","A"," ")</f>
        <v xml:space="preserve"> </v>
      </c>
    </row>
    <row r="64" spans="1:19">
      <c r="A64" s="289"/>
      <c r="B64" s="292" t="str">
        <f>Badges!C49</f>
        <v>Meet someone who works in an</v>
      </c>
      <c r="C64" s="290" t="str">
        <f>IF(Badges!J49="A","A"," ")</f>
        <v xml:space="preserve"> </v>
      </c>
      <c r="E64" s="289"/>
      <c r="F64" s="292" t="str">
        <f>Badges!C125</f>
        <v>Look for clay in your life</v>
      </c>
      <c r="G64" s="290" t="str">
        <f>IF(Badges!J125="A","A"," ")</f>
        <v xml:space="preserve"> </v>
      </c>
      <c r="I64" s="289"/>
      <c r="J64" s="292" t="str">
        <f>Badges!C198</f>
        <v>Practice observation on a</v>
      </c>
      <c r="K64" s="290" t="str">
        <f>IF(Badges!J198="A","A"," ")</f>
        <v xml:space="preserve"> </v>
      </c>
      <c r="M64" s="289"/>
      <c r="N64" s="292" t="str">
        <f>Badges!C272</f>
        <v>Help a dog get exercise for one</v>
      </c>
      <c r="O64" s="290" t="str">
        <f>IF(Badges!J272="A","A"," ")</f>
        <v xml:space="preserve"> </v>
      </c>
      <c r="Q64" s="289"/>
      <c r="R64" s="292" t="str">
        <f>Badges!C345</f>
        <v>Remember what you agree about</v>
      </c>
      <c r="S64" s="290" t="str">
        <f>IF(Badges!J345="A","A"," ")</f>
        <v xml:space="preserve"> </v>
      </c>
    </row>
    <row r="65" spans="1:19">
      <c r="A65" s="466" t="str">
        <f>Badges!B52</f>
        <v>Dancer</v>
      </c>
      <c r="B65" s="467"/>
      <c r="C65" s="467"/>
      <c r="E65" s="289"/>
      <c r="F65" s="292" t="str">
        <f>Badges!C126</f>
        <v>Look in books, magazines, or</v>
      </c>
      <c r="G65" s="290" t="str">
        <f>IF(Badges!J126="A","A"," ")</f>
        <v xml:space="preserve"> </v>
      </c>
      <c r="I65" s="289"/>
      <c r="J65" s="292" t="str">
        <f>Badges!C199</f>
        <v>Know the trail</v>
      </c>
      <c r="K65" s="290" t="str">
        <f>IF(Badges!J199="A","A"," ")</f>
        <v xml:space="preserve"> </v>
      </c>
      <c r="M65" s="289"/>
      <c r="N65" s="292" t="str">
        <f>Badges!C273</f>
        <v>Find out how to keep different</v>
      </c>
      <c r="O65" s="290" t="str">
        <f>IF(Badges!J273="A","A"," ")</f>
        <v xml:space="preserve"> </v>
      </c>
      <c r="Q65" s="289"/>
      <c r="R65" s="292" t="str">
        <f>Badges!C346</f>
        <v>Find kind words</v>
      </c>
      <c r="S65" s="290" t="str">
        <f>IF(Badges!J346="A","A","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IF(Badges!J54="A","A"," ")</f>
        <v xml:space="preserve"> </v>
      </c>
      <c r="E67" s="289"/>
      <c r="F67" s="292" t="str">
        <f>Badges!C128</f>
        <v>Visit a potter's studio</v>
      </c>
      <c r="G67" s="290" t="str">
        <f>IF(Badges!J128="A","A"," ")</f>
        <v xml:space="preserve"> </v>
      </c>
      <c r="I67" s="289"/>
      <c r="J67" s="292" t="str">
        <f>Badges!C201</f>
        <v>Visit an outdoor store</v>
      </c>
      <c r="K67" s="290" t="str">
        <f>IF(Badges!J201="A","A"," ")</f>
        <v xml:space="preserve"> </v>
      </c>
      <c r="M67" s="289"/>
      <c r="N67" s="292" t="str">
        <f>Badges!C275</f>
        <v>Make up a game to play with a pet</v>
      </c>
      <c r="O67" s="290" t="str">
        <f>IF(Badges!J275="A","A"," ")</f>
        <v xml:space="preserve"> </v>
      </c>
      <c r="Q67" s="289"/>
      <c r="R67" s="292" t="str">
        <f>Badges!C348</f>
        <v>Invite another Brownie group to an</v>
      </c>
      <c r="S67" s="290" t="str">
        <f>IF(Badges!J348="A","A"," ")</f>
        <v xml:space="preserve"> </v>
      </c>
    </row>
    <row r="68" spans="1:19">
      <c r="A68" s="289"/>
      <c r="B68" s="292" t="str">
        <f>Badges!C55</f>
        <v>Make your warm-up animal themed</v>
      </c>
      <c r="C68" s="290" t="str">
        <f>IF(Badges!J55="A","A"," ")</f>
        <v xml:space="preserve"> </v>
      </c>
      <c r="E68" s="289"/>
      <c r="F68" s="292" t="str">
        <f>Badges!C129</f>
        <v>Invite a craft teacher to your</v>
      </c>
      <c r="G68" s="290" t="str">
        <f>IF(Badges!J129="A","A"," ")</f>
        <v xml:space="preserve"> </v>
      </c>
      <c r="I68" s="289"/>
      <c r="J68" s="292" t="str">
        <f>Badges!C202</f>
        <v>Ask an older Girl Scout</v>
      </c>
      <c r="K68" s="290" t="str">
        <f>IF(Badges!J202="A","A"," ")</f>
        <v xml:space="preserve"> </v>
      </c>
      <c r="M68" s="289"/>
      <c r="N68" s="292" t="str">
        <f>Badges!C276</f>
        <v>Make a simple pet toy</v>
      </c>
      <c r="O68" s="290" t="str">
        <f>IF(Badges!J276="A","A"," ")</f>
        <v xml:space="preserve"> </v>
      </c>
      <c r="Q68" s="289"/>
      <c r="R68" s="292" t="str">
        <f>Badges!C349</f>
        <v>Sit at a different table or area at</v>
      </c>
      <c r="S68" s="290" t="str">
        <f>IF(Badges!J349="A","A"," ")</f>
        <v xml:space="preserve"> </v>
      </c>
    </row>
    <row r="69" spans="1:19">
      <c r="A69" s="289"/>
      <c r="B69" s="292" t="str">
        <f>Badges!C56</f>
        <v>Use the music</v>
      </c>
      <c r="C69" s="290" t="str">
        <f>IF(Badges!J56="A","A"," ")</f>
        <v xml:space="preserve"> </v>
      </c>
      <c r="E69" s="289"/>
      <c r="F69" s="292" t="str">
        <f>Badges!C130</f>
        <v xml:space="preserve">Go to a pottery class at a </v>
      </c>
      <c r="G69" s="290" t="str">
        <f>IF(Badges!J130="A","A"," ")</f>
        <v xml:space="preserve"> </v>
      </c>
      <c r="I69" s="289"/>
      <c r="J69" s="292" t="str">
        <f>Badges!C203</f>
        <v>Invite an experienced hiker to your</v>
      </c>
      <c r="K69" s="290" t="str">
        <f>IF(Badges!J203="A","A"," ")</f>
        <v xml:space="preserve"> </v>
      </c>
      <c r="M69" s="289"/>
      <c r="N69" s="292" t="str">
        <f>Badges!C277</f>
        <v>Learn about how three different</v>
      </c>
      <c r="O69" s="290" t="str">
        <f>IF(Badges!J277="A","A"," ")</f>
        <v xml:space="preserve"> </v>
      </c>
      <c r="Q69" s="289"/>
      <c r="R69" s="292" t="str">
        <f>Badges!C350</f>
        <v>Go to a dance or art class, sports</v>
      </c>
      <c r="S69" s="290" t="str">
        <f>IF(Badges!J350="A","A"," ")</f>
        <v xml:space="preserve"> </v>
      </c>
    </row>
    <row r="70" spans="1:19" ht="23.25">
      <c r="A70" s="471" t="str">
        <f ca="1">MID(CELL("filename",A8),FIND(IF(ISERROR(FIND("]",CELL("filename",A8))),"$","]"),CELL("filename",A8))+1,256)</f>
        <v>Brownie 7</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IF('Age-Level'!J6="A","A","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IF('Age-Level'!J7="A","A"," ")</f>
        <v xml:space="preserve"> </v>
      </c>
    </row>
    <row r="73" spans="1:19">
      <c r="A73" s="485" t="str">
        <f>Summary!A23</f>
        <v>Painting</v>
      </c>
      <c r="B73" s="486"/>
      <c r="C73" s="342" t="str">
        <f>IF(Badges!J376="C","C",IF(Badges!J376="P","P",""))</f>
        <v/>
      </c>
      <c r="E73" s="289"/>
      <c r="F73" s="292" t="str">
        <f>Badges!C387</f>
        <v>Play popcorn</v>
      </c>
      <c r="G73" s="290" t="str">
        <f>IF(Badges!J387="A","A"," ")</f>
        <v xml:space="preserve"> </v>
      </c>
      <c r="I73" s="289"/>
      <c r="J73" s="292" t="str">
        <f>Badges!C460</f>
        <v>Get tips from a medical professional</v>
      </c>
      <c r="K73" s="290" t="str">
        <f>IF(Badges!J460="A","A"," ")</f>
        <v xml:space="preserve"> </v>
      </c>
      <c r="M73" s="289"/>
      <c r="N73" s="292" t="str">
        <f>Badges!C534</f>
        <v>Go to the movies with a friend</v>
      </c>
      <c r="O73" s="290" t="str">
        <f>IF(Badges!J534="A","A"," ")</f>
        <v xml:space="preserve"> </v>
      </c>
      <c r="Q73" s="479" t="str">
        <f>'Age-Level'!C8</f>
        <v>Cookie Pin (Year 1)</v>
      </c>
      <c r="R73" s="479"/>
      <c r="S73" s="297" t="str">
        <f>IF('Age-Level'!J8="A","A"," ")</f>
        <v xml:space="preserve"> </v>
      </c>
    </row>
    <row r="74" spans="1:19">
      <c r="A74" s="475" t="str">
        <f>Summary!A24</f>
        <v>Fair Play</v>
      </c>
      <c r="B74" s="476"/>
      <c r="C74" s="291" t="str">
        <f>IF(Badges!J399="C","C",IF(Badges!J399="P","P",""))</f>
        <v/>
      </c>
      <c r="E74" s="289"/>
      <c r="F74" s="292" t="str">
        <f>Badges!C388</f>
        <v>Untangle yourself from a human</v>
      </c>
      <c r="G74" s="290" t="str">
        <f>IF(Badges!J388="A","A"," ")</f>
        <v xml:space="preserve"> </v>
      </c>
      <c r="I74" s="289"/>
      <c r="J74" s="292" t="str">
        <f>Badges!C461</f>
        <v>Learn with the Red Cross</v>
      </c>
      <c r="K74" s="290" t="str">
        <f>IF(Badges!J461="A","A"," ")</f>
        <v xml:space="preserve"> </v>
      </c>
      <c r="M74" s="289"/>
      <c r="N74" s="292" t="str">
        <f>Badges!C535</f>
        <v>Get outdoors</v>
      </c>
      <c r="O74" s="290" t="str">
        <f>IF(Badges!J535="A","A"," ")</f>
        <v xml:space="preserve"> </v>
      </c>
      <c r="Q74" s="479" t="str">
        <f>'Age-Level'!C9</f>
        <v>Cookie Rally (Year 2)</v>
      </c>
      <c r="R74" s="479"/>
      <c r="S74" s="297" t="str">
        <f>IF('Age-Level'!J9="A","A"," ")</f>
        <v xml:space="preserve"> </v>
      </c>
    </row>
    <row r="75" spans="1:19">
      <c r="A75" s="475" t="str">
        <f>Summary!A25</f>
        <v>Celebrating Community</v>
      </c>
      <c r="B75" s="476"/>
      <c r="C75" s="291" t="str">
        <f>IF(Badges!J422="C","C",IF(Badges!J422="P","P",""))</f>
        <v/>
      </c>
      <c r="E75" s="289"/>
      <c r="F75" s="292" t="str">
        <f>Badges!C389</f>
        <v>Try a game of Octopus Tag</v>
      </c>
      <c r="G75" s="290" t="str">
        <f>IF(Badges!J389="A","A"," ")</f>
        <v xml:space="preserve"> </v>
      </c>
      <c r="I75" s="289"/>
      <c r="J75" s="292" t="str">
        <f>Badges!C462</f>
        <v>Talk to an EMT</v>
      </c>
      <c r="K75" s="290" t="str">
        <f>IF(Badges!J462="A","A"," ")</f>
        <v xml:space="preserve"> </v>
      </c>
      <c r="M75" s="289"/>
      <c r="N75" s="292" t="str">
        <f>Badges!C536</f>
        <v>Have fun with friends</v>
      </c>
      <c r="O75" s="290" t="str">
        <f>IF(Badges!J536="A","A"," ")</f>
        <v xml:space="preserve"> </v>
      </c>
      <c r="Q75" s="479" t="str">
        <f>'Age-Level'!C10</f>
        <v>Cookie Sales (Year 2)</v>
      </c>
      <c r="R75" s="479"/>
      <c r="S75" s="297" t="str">
        <f>IF('Age-Level'!J10="A","A"," ")</f>
        <v xml:space="preserve"> </v>
      </c>
    </row>
    <row r="76" spans="1:19">
      <c r="A76" s="475" t="str">
        <f>Summary!A26</f>
        <v>Snacks</v>
      </c>
      <c r="B76" s="476"/>
      <c r="C76" s="291" t="str">
        <f>IF(Badges!J445="C","C",IF(Badges!J445="P","P",""))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IF('Age-Level'!J11="A","A"," ")</f>
        <v xml:space="preserve"> </v>
      </c>
    </row>
    <row r="77" spans="1:19">
      <c r="A77" s="475" t="str">
        <f>Summary!A27</f>
        <v>Brownie First Aid</v>
      </c>
      <c r="B77" s="476"/>
      <c r="C77" s="291" t="str">
        <f>IF(Badges!J468="C","C",IF(Badges!J468="P","P",""))</f>
        <v/>
      </c>
      <c r="E77" s="289"/>
      <c r="F77" s="292" t="str">
        <f>Badges!C391</f>
        <v>See a sport live or on television</v>
      </c>
      <c r="G77" s="290" t="str">
        <f>IF(Badges!J391="A","A"," ")</f>
        <v xml:space="preserve"> </v>
      </c>
      <c r="I77" s="289"/>
      <c r="J77" s="292" t="str">
        <f>Badges!C464</f>
        <v>Take a hike</v>
      </c>
      <c r="K77" s="290" t="str">
        <f>IF(Badges!J464="A","A"," ")</f>
        <v xml:space="preserve"> </v>
      </c>
      <c r="M77" s="289">
        <v>1</v>
      </c>
      <c r="N77" s="292" t="str">
        <f>Badges!C540</f>
        <v>Learn what every person needs</v>
      </c>
      <c r="O77" s="304"/>
      <c r="Q77" s="479" t="str">
        <f>Summary!A66</f>
        <v>Fall Sales (Year 1)</v>
      </c>
      <c r="R77" s="479"/>
      <c r="S77" s="291" t="str">
        <f>IF('Age-Level'!J13="A","A","")</f>
        <v/>
      </c>
    </row>
    <row r="78" spans="1:19">
      <c r="A78" s="475" t="str">
        <f>Summary!A28</f>
        <v>Brownie Girl Scout Way</v>
      </c>
      <c r="B78" s="476"/>
      <c r="C78" s="291" t="str">
        <f>IF(Badges!J491="C","C",IF(Badges!J491="P","P",""))</f>
        <v/>
      </c>
      <c r="E78" s="289"/>
      <c r="F78" s="292" t="str">
        <f>Badges!C392</f>
        <v>Make more points</v>
      </c>
      <c r="G78" s="290" t="str">
        <f>IF(Badges!J392="A","A"," ")</f>
        <v xml:space="preserve"> </v>
      </c>
      <c r="I78" s="289"/>
      <c r="J78" s="292" t="str">
        <f>Badges!C465</f>
        <v>Read all about it</v>
      </c>
      <c r="K78" s="290" t="str">
        <f>IF(Badges!J465="A","A"," ")</f>
        <v xml:space="preserve"> </v>
      </c>
      <c r="M78" s="289"/>
      <c r="N78" s="292" t="str">
        <f>Badges!C541</f>
        <v>Create a list</v>
      </c>
      <c r="O78" s="290" t="str">
        <f>IF(Badges!J541="A","A"," ")</f>
        <v xml:space="preserve"> </v>
      </c>
      <c r="Q78" s="479" t="str">
        <f>Summary!A67</f>
        <v>Fall Sales (Year 2)</v>
      </c>
      <c r="R78" s="479"/>
      <c r="S78" s="291" t="str">
        <f>IF('Age-Level'!J14="A","A","")</f>
        <v/>
      </c>
    </row>
    <row r="79" spans="1:19">
      <c r="A79" s="477" t="str">
        <f>Summary!A29</f>
        <v>Bugs</v>
      </c>
      <c r="B79" s="478"/>
      <c r="C79" s="341" t="str">
        <f>IF(Badges!J514="C","C",IF(Badges!J514="P","P",""))</f>
        <v/>
      </c>
      <c r="E79" s="289"/>
      <c r="F79" s="292" t="str">
        <f>Badges!C393</f>
        <v>Keep score for a sport you play</v>
      </c>
      <c r="G79" s="290" t="str">
        <f>IF(Badges!J393="A","A"," ")</f>
        <v xml:space="preserve"> </v>
      </c>
      <c r="I79" s="289"/>
      <c r="J79" s="292" t="str">
        <f>Badges!C466</f>
        <v>Talk to an outdoor expert</v>
      </c>
      <c r="K79" s="290" t="str">
        <f>IF(Badges!J466="A","A"," ")</f>
        <v xml:space="preserve"> </v>
      </c>
      <c r="M79" s="289"/>
      <c r="N79" s="292" t="str">
        <f>Badges!C542</f>
        <v>Create posters</v>
      </c>
      <c r="O79" s="290" t="str">
        <f>IF(Badges!J542="A","A"," ")</f>
        <v xml:space="preserve"> </v>
      </c>
      <c r="Q79" s="479" t="str">
        <f>Summary!A68</f>
        <v>Thinking Day (Year 1)</v>
      </c>
      <c r="R79" s="479"/>
      <c r="S79" s="291" t="str">
        <f>IF('Age-Level'!J16="A","A","")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IF(Badges!J543="A","A"," ")</f>
        <v xml:space="preserve"> </v>
      </c>
      <c r="Q80" s="479" t="str">
        <f>Summary!A69</f>
        <v>Thinking Day (Year 2)</v>
      </c>
      <c r="R80" s="479"/>
      <c r="S80" s="291" t="str">
        <f>IF('Age-Level'!J17="A","A","")</f>
        <v/>
      </c>
    </row>
    <row r="81" spans="1:22">
      <c r="A81" s="485" t="str">
        <f>Summary!A31</f>
        <v>Money Manager</v>
      </c>
      <c r="B81" s="486"/>
      <c r="C81" s="342" t="str">
        <f>IF(Badges!J538="C","C",IF(Badges!J538="P","P",""))</f>
        <v/>
      </c>
      <c r="E81" s="289"/>
      <c r="F81" s="292" t="str">
        <f>Badges!C395</f>
        <v xml:space="preserve">Make a team relay that </v>
      </c>
      <c r="G81" s="290" t="str">
        <f>IF(Badges!J395="A","A","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IF('Age-Level'!J19="A","A","")</f>
        <v/>
      </c>
    </row>
    <row r="82" spans="1:22">
      <c r="A82" s="475" t="str">
        <f>Summary!A32</f>
        <v>Philanthropist</v>
      </c>
      <c r="B82" s="476"/>
      <c r="C82" s="291" t="str">
        <f>IF(Badges!J561="C","C",IF(Badges!J561="P","P",""))</f>
        <v/>
      </c>
      <c r="E82" s="289"/>
      <c r="F82" s="292" t="str">
        <f>Badges!C396</f>
        <v>Make a theme day</v>
      </c>
      <c r="G82" s="290" t="str">
        <f>IF(Badges!J396="A","A"," ")</f>
        <v xml:space="preserve"> </v>
      </c>
      <c r="I82" s="289"/>
      <c r="J82" s="292" t="str">
        <f>Badges!C471</f>
        <v>Learn three new Girl Scout songs</v>
      </c>
      <c r="K82" s="290" t="str">
        <f>IF(Badges!J471="A","A"," ")</f>
        <v xml:space="preserve"> </v>
      </c>
      <c r="M82" s="289"/>
      <c r="N82" s="292" t="str">
        <f>Badges!C545</f>
        <v>Do you own research</v>
      </c>
      <c r="O82" s="290" t="str">
        <f>IF(Badges!J545="A","A"," ")</f>
        <v xml:space="preserve"> </v>
      </c>
      <c r="Q82" s="479" t="str">
        <f>Summary!A71</f>
        <v>Rededication (1st year)</v>
      </c>
      <c r="R82" s="479"/>
      <c r="S82" s="291" t="str">
        <f>IF('Age-Level'!J20="A","A","")</f>
        <v/>
      </c>
    </row>
    <row r="83" spans="1:22">
      <c r="A83" s="491" t="str">
        <f>Summary!A33</f>
        <v>Cookie Business</v>
      </c>
      <c r="B83" s="492"/>
      <c r="C83" s="493"/>
      <c r="D83" s="133"/>
      <c r="E83" s="289"/>
      <c r="F83" s="292" t="str">
        <f>Badges!C397</f>
        <v>Make up a championship</v>
      </c>
      <c r="G83" s="290" t="str">
        <f>IF(Badges!J397="A","A"," ")</f>
        <v xml:space="preserve"> </v>
      </c>
      <c r="I83" s="289"/>
      <c r="J83" s="292" t="str">
        <f>Badges!C472</f>
        <v>Learn a new singing game</v>
      </c>
      <c r="K83" s="290" t="str">
        <f>IF(Badges!J472="A","A"," ")</f>
        <v xml:space="preserve"> </v>
      </c>
      <c r="M83" s="289"/>
      <c r="N83" s="292" t="str">
        <f>Badges!C546</f>
        <v>Take a field trip</v>
      </c>
      <c r="O83" s="290" t="str">
        <f>IF(Badges!J546="A","A"," ")</f>
        <v xml:space="preserve"> </v>
      </c>
      <c r="Q83" s="479" t="str">
        <f>Summary!A72</f>
        <v>Rededication (2nd year)</v>
      </c>
      <c r="R83" s="479"/>
      <c r="S83" s="291" t="str">
        <f>IF('Age-Level'!J21="A","A","")</f>
        <v/>
      </c>
    </row>
    <row r="84" spans="1:22">
      <c r="A84" s="475" t="str">
        <f>Summary!A34</f>
        <v>Meet My Customers</v>
      </c>
      <c r="B84" s="476"/>
      <c r="C84" s="291" t="str">
        <f>IF(Badges!J575="C","C",IF(Badges!J575="P","P",""))</f>
        <v/>
      </c>
      <c r="E84" s="466" t="str">
        <f>Badges!B400</f>
        <v>Celebrating Community</v>
      </c>
      <c r="F84" s="466"/>
      <c r="G84" s="466"/>
      <c r="I84" s="289"/>
      <c r="J84" s="292" t="str">
        <f>Badges!C473</f>
        <v>Make up your own song based on</v>
      </c>
      <c r="K84" s="290" t="str">
        <f>IF(Badges!J473="A","A"," ")</f>
        <v xml:space="preserve"> </v>
      </c>
      <c r="M84" s="289"/>
      <c r="N84" s="292" t="str">
        <f>Badges!C547</f>
        <v>Invite a guest speaker</v>
      </c>
      <c r="O84" s="290" t="str">
        <f>IF(Badges!J547="A","A"," ")</f>
        <v xml:space="preserve"> </v>
      </c>
      <c r="Q84" s="479" t="str">
        <f>Summary!A73</f>
        <v>Rededication (3rd year)</v>
      </c>
      <c r="R84" s="479"/>
      <c r="S84" s="291" t="str">
        <f>IF('Age-Level'!J22="A","A","")</f>
        <v/>
      </c>
    </row>
    <row r="85" spans="1:22">
      <c r="A85" s="475" t="str">
        <f>Summary!A35</f>
        <v>Give Back</v>
      </c>
      <c r="B85" s="476"/>
      <c r="C85" s="291" t="str">
        <f>IF(Badges!J588="C","C",IF(Badges!J588="P","P",""))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IF('Age-Level'!J29="C","C","")</f>
        <v/>
      </c>
    </row>
    <row r="86" spans="1:22">
      <c r="A86" s="351"/>
      <c r="B86" s="351"/>
      <c r="C86" s="365"/>
      <c r="E86" s="289"/>
      <c r="F86" s="292" t="str">
        <f>Badges!C402</f>
        <v>Go on a flag hunt</v>
      </c>
      <c r="G86" s="290" t="str">
        <f>IF(Badges!J402="A","A"," ")</f>
        <v xml:space="preserve"> </v>
      </c>
      <c r="I86" s="289"/>
      <c r="J86" s="292" t="str">
        <f>Badges!C475</f>
        <v>Throw a birthday bash</v>
      </c>
      <c r="K86" s="290" t="str">
        <f>IF(Badges!J475="A","A"," ")</f>
        <v xml:space="preserve"> </v>
      </c>
      <c r="M86" s="289"/>
      <c r="N86" s="292" t="str">
        <f>Badges!C549</f>
        <v>Do you own research</v>
      </c>
      <c r="O86" s="290" t="str">
        <f>IF(Badges!J549="A","A"," ")</f>
        <v xml:space="preserve"> </v>
      </c>
      <c r="Q86" s="301">
        <v>1</v>
      </c>
      <c r="R86" s="354" t="str">
        <f>'Age-Level'!C24</f>
        <v>Choose one line from the Law</v>
      </c>
      <c r="S86" s="291" t="str">
        <f>IF('Age-Level'!J24="A","A","")</f>
        <v/>
      </c>
    </row>
    <row r="87" spans="1:22">
      <c r="A87" s="464" t="s">
        <v>83</v>
      </c>
      <c r="B87" s="465"/>
      <c r="C87" s="465"/>
      <c r="E87" s="289"/>
      <c r="F87" s="292" t="str">
        <f>Badges!C403</f>
        <v>Draw your state's symbols</v>
      </c>
      <c r="G87" s="290" t="str">
        <f>IF(Badges!J403="A","A"," ")</f>
        <v xml:space="preserve"> </v>
      </c>
      <c r="I87" s="289"/>
      <c r="J87" s="292" t="str">
        <f>Badges!C476</f>
        <v>Make a birthday card for a Daisy</v>
      </c>
      <c r="K87" s="290" t="str">
        <f>IF(Badges!J476="A","A"," ")</f>
        <v xml:space="preserve"> </v>
      </c>
      <c r="M87" s="289"/>
      <c r="N87" s="292" t="str">
        <f>Badges!C550</f>
        <v>Get secondhand knowledge</v>
      </c>
      <c r="O87" s="290" t="str">
        <f>IF(Badges!J550="A","A"," ")</f>
        <v xml:space="preserve"> </v>
      </c>
      <c r="Q87" s="302">
        <v>2</v>
      </c>
      <c r="R87" s="354" t="str">
        <f>'Age-Level'!C25</f>
        <v>Find a woman in your community</v>
      </c>
      <c r="S87" s="291" t="str">
        <f>IF('Age-Level'!J25="A","A","")</f>
        <v/>
      </c>
    </row>
    <row r="88" spans="1:22">
      <c r="B88" s="497" t="str">
        <f>'Journey Awards'!A6</f>
        <v>Brownie Quest</v>
      </c>
      <c r="C88" s="498"/>
      <c r="E88" s="289"/>
      <c r="F88" s="292" t="str">
        <f>Badges!C404</f>
        <v>Find your own town's symbols</v>
      </c>
      <c r="G88" s="290" t="str">
        <f>IF(Badges!J404="A","A"," ")</f>
        <v xml:space="preserve"> </v>
      </c>
      <c r="I88" s="289"/>
      <c r="J88" s="292" t="str">
        <f>Badges!C477</f>
        <v>Make up a birthday message</v>
      </c>
      <c r="K88" s="290" t="str">
        <f>IF(Badges!J477="A","A"," ")</f>
        <v xml:space="preserve"> </v>
      </c>
      <c r="M88" s="289"/>
      <c r="N88" s="292" t="str">
        <f>Badges!C551</f>
        <v>Invite a guest speaker</v>
      </c>
      <c r="O88" s="290" t="str">
        <f>IF(Badges!J551="A","A"," ")</f>
        <v xml:space="preserve"> </v>
      </c>
      <c r="Q88" s="302">
        <v>3</v>
      </c>
      <c r="R88" s="354" t="str">
        <f>'Age-Level'!C26</f>
        <v>Gather three inspirational quotes</v>
      </c>
      <c r="S88" s="291" t="str">
        <f>IF('Age-Level'!J26="A","A","")</f>
        <v/>
      </c>
    </row>
    <row r="89" spans="1:22">
      <c r="B89" s="298" t="str">
        <f>'Journey Awards'!B7</f>
        <v>The Discover Key</v>
      </c>
      <c r="C89" s="297" t="str">
        <f>'Journey Awards'!J11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IF('Age-Level'!J27="A","A","")</f>
        <v/>
      </c>
    </row>
    <row r="90" spans="1:22">
      <c r="B90" s="298" t="str">
        <f>'Journey Awards'!B12</f>
        <v>The Connect Key</v>
      </c>
      <c r="C90" s="297" t="str">
        <f>'Journey Awards'!J16</f>
        <v/>
      </c>
      <c r="E90" s="289"/>
      <c r="F90" s="292" t="str">
        <f>Badges!C406</f>
        <v>Choose natinoal songs</v>
      </c>
      <c r="G90" s="290" t="str">
        <f>IF(Badges!J406="A","A"," ")</f>
        <v xml:space="preserve"> </v>
      </c>
      <c r="I90" s="289"/>
      <c r="J90" s="292" t="str">
        <f>Badges!C479</f>
        <v>Make up a game about your</v>
      </c>
      <c r="K90" s="290" t="str">
        <f>IF(Badges!J479="A","A"," ")</f>
        <v xml:space="preserve"> </v>
      </c>
      <c r="M90" s="289"/>
      <c r="N90" s="292" t="str">
        <f>Badges!C553</f>
        <v>Take a field trip</v>
      </c>
      <c r="O90" s="290" t="str">
        <f>IF(Badges!J553="A","A"," ")</f>
        <v xml:space="preserve"> </v>
      </c>
      <c r="Q90" s="355">
        <v>5</v>
      </c>
      <c r="R90" s="354" t="str">
        <f>'Age-Level'!C28</f>
        <v>Keep the connection strong.</v>
      </c>
      <c r="S90" s="291" t="str">
        <f>IF('Age-Level'!J28="A","A","")</f>
        <v/>
      </c>
    </row>
    <row r="91" spans="1:22">
      <c r="B91" s="298" t="str">
        <f>'Journey Awards'!B17</f>
        <v>The Take Action Key</v>
      </c>
      <c r="C91" s="297" t="str">
        <f>'Journey Awards'!J21</f>
        <v/>
      </c>
      <c r="E91" s="289"/>
      <c r="F91" s="292" t="str">
        <f>Badges!C407</f>
        <v>Pick three community songs</v>
      </c>
      <c r="G91" s="290" t="str">
        <f>IF(Badges!J407="A","A"," ")</f>
        <v xml:space="preserve"> </v>
      </c>
      <c r="I91" s="289"/>
      <c r="J91" s="292" t="str">
        <f>Badges!C480</f>
        <v>Create a story, play, or puppet</v>
      </c>
      <c r="K91" s="290" t="str">
        <f>IF(Badges!J480="A","A"," ")</f>
        <v xml:space="preserve"> </v>
      </c>
      <c r="M91" s="289"/>
      <c r="N91" s="292" t="str">
        <f>Badges!C554</f>
        <v>Invite a guest speaker</v>
      </c>
      <c r="O91" s="290" t="str">
        <f>IF(Badges!J554="A","A"," ")</f>
        <v xml:space="preserve"> </v>
      </c>
      <c r="Q91" s="489" t="str">
        <f>Summary!A75</f>
        <v>My Promise, My Faith (Year 2)</v>
      </c>
      <c r="R91" s="482"/>
      <c r="S91" s="336" t="str">
        <f>IF('Age-Level'!J35="C","C","")</f>
        <v/>
      </c>
    </row>
    <row r="92" spans="1:22">
      <c r="B92" s="298" t="str">
        <f>'Journey Awards'!B22</f>
        <v>The Brownie Quest Award</v>
      </c>
      <c r="C92" s="297" t="str">
        <f>'Journey Awards'!J24</f>
        <v/>
      </c>
      <c r="E92" s="289"/>
      <c r="F92" s="292" t="str">
        <f>Badges!C408</f>
        <v>Find three celebration songs</v>
      </c>
      <c r="G92" s="290" t="str">
        <f>IF(Badges!J408="A","A"," ")</f>
        <v xml:space="preserve"> </v>
      </c>
      <c r="I92" s="289"/>
      <c r="J92" s="292" t="str">
        <f>Badges!C481</f>
        <v>Make a team mural, collage, flag</v>
      </c>
      <c r="K92" s="290" t="str">
        <f>IF(Badges!J481="A","A"," ")</f>
        <v xml:space="preserve"> </v>
      </c>
      <c r="M92" s="289"/>
      <c r="N92" s="292" t="str">
        <f>Badges!C555</f>
        <v>Find out about helping people</v>
      </c>
      <c r="O92" s="290" t="str">
        <f>IF(Badges!J555="A","A"," ")</f>
        <v xml:space="preserve"> </v>
      </c>
      <c r="Q92" s="301">
        <v>1</v>
      </c>
      <c r="R92" s="354" t="str">
        <f>'Age-Level'!C31</f>
        <v>Choose one line from the Law</v>
      </c>
      <c r="S92" s="291" t="str">
        <f>IF('Age-Level'!J31="A","A","")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IF('Age-Level'!J32="A","A","")</f>
        <v/>
      </c>
    </row>
    <row r="94" spans="1:22">
      <c r="A94" s="349"/>
      <c r="B94" s="298" t="str">
        <f>'Journey Awards'!B28</f>
        <v>LOVE Water</v>
      </c>
      <c r="C94" s="297" t="str">
        <f>'Journey Awards'!J31</f>
        <v/>
      </c>
      <c r="E94" s="289"/>
      <c r="F94" s="292" t="str">
        <f>Badges!C410</f>
        <v>Join a parade</v>
      </c>
      <c r="G94" s="290" t="str">
        <f>IF(Badges!J410="A","A"," ")</f>
        <v xml:space="preserve"> </v>
      </c>
      <c r="I94" s="289"/>
      <c r="J94" s="292" t="str">
        <f>Badges!C483</f>
        <v>A better room or home</v>
      </c>
      <c r="K94" s="290" t="str">
        <f>IF(Badges!J483="A","A"," ")</f>
        <v xml:space="preserve"> </v>
      </c>
      <c r="M94" s="289"/>
      <c r="N94" s="292" t="str">
        <f>Badges!C557</f>
        <v>Donate money</v>
      </c>
      <c r="O94" s="290" t="str">
        <f>IF(Badges!J557="A","A"," ")</f>
        <v xml:space="preserve"> </v>
      </c>
      <c r="Q94" s="302">
        <v>3</v>
      </c>
      <c r="R94" s="354" t="str">
        <f>'Age-Level'!C33</f>
        <v>Gather three inspirational quotes</v>
      </c>
      <c r="S94" s="291" t="str">
        <f>IF('Age-Level'!J33="A","A","")</f>
        <v/>
      </c>
    </row>
    <row r="95" spans="1:22">
      <c r="A95" s="349"/>
      <c r="B95" s="298" t="str">
        <f>'Journey Awards'!B32</f>
        <v>SAVE Water</v>
      </c>
      <c r="C95" s="297" t="str">
        <f>'Journey Awards'!J34</f>
        <v/>
      </c>
      <c r="E95" s="289"/>
      <c r="F95" s="292" t="str">
        <f>Badges!C411</f>
        <v>Learn to march</v>
      </c>
      <c r="G95" s="290" t="str">
        <f>IF(Badges!J411="A","A"," ")</f>
        <v xml:space="preserve"> </v>
      </c>
      <c r="I95" s="289"/>
      <c r="J95" s="292" t="str">
        <f>Badges!C484</f>
        <v>A better meeting place</v>
      </c>
      <c r="K95" s="290" t="str">
        <f>IF(Badges!J484="A","A"," ")</f>
        <v xml:space="preserve"> </v>
      </c>
      <c r="M95" s="289"/>
      <c r="N95" s="292" t="str">
        <f>Badges!C558</f>
        <v>Organize a great food donation</v>
      </c>
      <c r="O95" s="290" t="str">
        <f>IF(Badges!J558="A","A"," ")</f>
        <v xml:space="preserve"> </v>
      </c>
      <c r="Q95" s="302">
        <v>4</v>
      </c>
      <c r="R95" s="354" t="str">
        <f>'Age-Level'!C34</f>
        <v>Make something to remind you</v>
      </c>
      <c r="S95" s="291" t="str">
        <f>IF('Age-Level'!J34="A","A","")</f>
        <v/>
      </c>
      <c r="U95" s="288"/>
      <c r="V95" s="288"/>
    </row>
    <row r="96" spans="1:22">
      <c r="A96" s="226"/>
      <c r="B96" s="298" t="str">
        <f>'Journey Awards'!B35</f>
        <v>SHARE Water</v>
      </c>
      <c r="C96" s="297" t="str">
        <f>'Journey Awards'!J37</f>
        <v/>
      </c>
      <c r="E96" s="289"/>
      <c r="F96" s="292" t="str">
        <f>Badges!C412</f>
        <v>See a band review or field show</v>
      </c>
      <c r="G96" s="290" t="str">
        <f>IF(Badges!J412="A","A"," ")</f>
        <v xml:space="preserve"> </v>
      </c>
      <c r="I96" s="289"/>
      <c r="J96" s="292" t="str">
        <f>Badges!C485</f>
        <v>A better classroom</v>
      </c>
      <c r="K96" s="290" t="str">
        <f>IF(Badges!J485="A","A"," ")</f>
        <v xml:space="preserve"> </v>
      </c>
      <c r="M96" s="289"/>
      <c r="N96" s="292" t="str">
        <f>Badges!C559</f>
        <v>Host a clothing-donation party</v>
      </c>
      <c r="O96" s="290" t="str">
        <f>IF(Badges!J559="A","A"," ")</f>
        <v xml:space="preserve"> </v>
      </c>
      <c r="Q96" s="355">
        <v>5</v>
      </c>
      <c r="R96" s="354" t="str">
        <f>'Age-Level'!C35</f>
        <v>Keep the connection strong.</v>
      </c>
      <c r="S96" s="291" t="str">
        <f>IF('Age-Level'!J35="A","A","")</f>
        <v/>
      </c>
      <c r="U96" s="288"/>
      <c r="V96" s="288"/>
    </row>
    <row r="97" spans="1:23">
      <c r="A97" s="226"/>
      <c r="B97" s="298" t="str">
        <f>'Journey Awards'!B38</f>
        <v>WOW!</v>
      </c>
      <c r="C97" s="297" t="str">
        <f>'Journey Awards'!J40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IF('Age-Level'!J38="A","A","")</f>
        <v/>
      </c>
      <c r="U97" s="288"/>
      <c r="V97" s="288"/>
    </row>
    <row r="98" spans="1:23" ht="14.25" customHeight="1">
      <c r="B98" s="352" t="str">
        <f>'Journey Awards'!A43</f>
        <v>A World of Girls</v>
      </c>
      <c r="C98" s="353"/>
      <c r="E98" s="289"/>
      <c r="F98" s="292" t="str">
        <f>Badges!C414</f>
        <v>Follow a landmark trail</v>
      </c>
      <c r="G98" s="290" t="str">
        <f>IF(Badges!J414="A","A"," ")</f>
        <v xml:space="preserve"> </v>
      </c>
      <c r="I98" s="289"/>
      <c r="J98" s="292" t="str">
        <f>Badges!C487</f>
        <v>Follow in a Girl Scout's footsteps</v>
      </c>
      <c r="K98" s="290" t="str">
        <f>IF(Badges!J487="A","A"," ")</f>
        <v xml:space="preserve"> </v>
      </c>
      <c r="M98" s="289">
        <v>1</v>
      </c>
      <c r="N98" s="292" t="str">
        <f>Badges!C564</f>
        <v>Find out where your customers are</v>
      </c>
      <c r="O98" s="304"/>
      <c r="Q98" s="479" t="str">
        <f>Summary!A77</f>
        <v>Journey Summit Pin</v>
      </c>
      <c r="R98" s="479"/>
      <c r="S98" s="291" t="str">
        <f>IF('Age-Level'!J40="C","C","")</f>
        <v/>
      </c>
      <c r="U98" s="288"/>
      <c r="V98" s="288"/>
    </row>
    <row r="99" spans="1:23">
      <c r="B99" s="298" t="str">
        <f>'Journey Awards'!B44</f>
        <v>Hear a Story</v>
      </c>
      <c r="C99" s="297" t="str">
        <f>'Journey Awards'!J46</f>
        <v/>
      </c>
      <c r="E99" s="289"/>
      <c r="F99" s="292" t="str">
        <f>Badges!C415</f>
        <v>Tour a landmark that honors the</v>
      </c>
      <c r="G99" s="290" t="str">
        <f>IF(Badges!J415="A","A"," ")</f>
        <v xml:space="preserve"> </v>
      </c>
      <c r="I99" s="289"/>
      <c r="J99" s="292" t="str">
        <f>Badges!C488</f>
        <v>Read the Brownie Story from an</v>
      </c>
      <c r="K99" s="290" t="str">
        <f>IF(Badges!J488="A","A"," ")</f>
        <v xml:space="preserve"> </v>
      </c>
      <c r="M99" s="289"/>
      <c r="N99" s="292" t="str">
        <f>Badges!C565</f>
        <v xml:space="preserve">Talk to your family or Brownie </v>
      </c>
      <c r="O99" s="290" t="str">
        <f>IF(Badges!J565="A","A"," ")</f>
        <v xml:space="preserve"> </v>
      </c>
      <c r="Q99" s="479" t="str">
        <f>Summary!A78</f>
        <v>Safety Award</v>
      </c>
      <c r="R99" s="480"/>
      <c r="S99" s="300" t="str">
        <f>IF('Age-Level'!J43="C","C","")</f>
        <v/>
      </c>
      <c r="U99" s="366"/>
      <c r="V99" s="367"/>
      <c r="W99" s="350"/>
    </row>
    <row r="100" spans="1:23">
      <c r="B100" s="298" t="str">
        <f>'Journey Awards'!B47</f>
        <v>Change a Story</v>
      </c>
      <c r="C100" s="297" t="str">
        <f>'Journey Awards'!J49</f>
        <v/>
      </c>
      <c r="E100" s="289"/>
      <c r="F100" s="292" t="str">
        <f>Badges!C416</f>
        <v>Make a landmark map</v>
      </c>
      <c r="G100" s="290" t="str">
        <f>IF(Badges!J416="A","A"," ")</f>
        <v xml:space="preserve"> </v>
      </c>
      <c r="I100" s="289"/>
      <c r="J100" s="292" t="str">
        <f>Badges!C489</f>
        <v>Make up a story about Campbell</v>
      </c>
      <c r="K100" s="290" t="str">
        <f>IF(Badges!J489="A","A"," ")</f>
        <v xml:space="preserve"> </v>
      </c>
      <c r="M100" s="289">
        <v>2</v>
      </c>
      <c r="N100" s="292" t="str">
        <f>Badges!C566</f>
        <v>Talk to some customers</v>
      </c>
      <c r="O100" s="304"/>
      <c r="Q100" s="301">
        <v>1</v>
      </c>
      <c r="R100" s="354" t="str">
        <f>'Age-Level'!C42</f>
        <v xml:space="preserve">Talk to a teacher, parent, or </v>
      </c>
      <c r="S100" s="291" t="str">
        <f>IF('Age-Level'!J42="A","A","")</f>
        <v/>
      </c>
      <c r="U100" s="288"/>
      <c r="V100" s="288"/>
    </row>
    <row r="101" spans="1:23">
      <c r="B101" s="298" t="str">
        <f>'Journey Awards'!B50</f>
        <v>Tell a Story</v>
      </c>
      <c r="C101" s="297" t="str">
        <f>'Journey Awards'!J52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IF(Badges!J567="A","A"," ")</f>
        <v xml:space="preserve"> </v>
      </c>
      <c r="Q101" s="302">
        <v>2</v>
      </c>
      <c r="R101" s="354" t="str">
        <f>'Age-Level'!C43</f>
        <v>Get a map of your neighborhood</v>
      </c>
      <c r="S101" s="291" t="str">
        <f>IF('Age-Level'!J43="A","A","")</f>
        <v/>
      </c>
      <c r="U101" s="288"/>
      <c r="V101" s="288"/>
    </row>
    <row r="102" spans="1:23">
      <c r="B102" s="298" t="str">
        <f>'Journey Awards'!B53</f>
        <v>Better World for Girls!</v>
      </c>
      <c r="C102" s="297" t="str">
        <f>'Journey Awards'!J55</f>
        <v/>
      </c>
      <c r="E102" s="289"/>
      <c r="F102" s="292" t="str">
        <f>Badges!C418</f>
        <v>Join a flag ceremony</v>
      </c>
      <c r="G102" s="290" t="str">
        <f>IF(Badges!J418="A","A","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IF('Age-Level'!J44="A","A","")</f>
        <v/>
      </c>
      <c r="U102" s="288"/>
      <c r="V102" s="288"/>
    </row>
    <row r="103" spans="1:23">
      <c r="B103" s="348"/>
      <c r="C103" s="348"/>
      <c r="E103" s="289"/>
      <c r="F103" s="292" t="str">
        <f>Badges!C419</f>
        <v>Join a town ceremony</v>
      </c>
      <c r="G103" s="290" t="str">
        <f>IF(Badges!J419="A","A"," ")</f>
        <v xml:space="preserve"> </v>
      </c>
      <c r="I103" s="289"/>
      <c r="J103" s="292" t="str">
        <f>Badges!C494</f>
        <v>Talk to a bug specialist in your</v>
      </c>
      <c r="K103" s="290" t="str">
        <f>IF(Badges!J494="A","A"," ")</f>
        <v xml:space="preserve"> </v>
      </c>
      <c r="M103" s="289"/>
      <c r="N103" s="292" t="str">
        <f>Badges!C569</f>
        <v>In your group or with your family</v>
      </c>
      <c r="O103" s="290" t="str">
        <f>IF(Badges!J569="A","A"," ")</f>
        <v xml:space="preserve"> </v>
      </c>
      <c r="Q103" s="302">
        <v>4</v>
      </c>
      <c r="R103" s="354" t="str">
        <f>'Age-Level'!C45</f>
        <v>Choose an upcoming trip you</v>
      </c>
      <c r="S103" s="291" t="str">
        <f>IF('Age-Level'!J45="A","A","")</f>
        <v/>
      </c>
      <c r="U103" s="288"/>
      <c r="V103" s="288"/>
    </row>
    <row r="104" spans="1:23">
      <c r="A104" s="464" t="s">
        <v>427</v>
      </c>
      <c r="B104" s="465"/>
      <c r="C104" s="465"/>
      <c r="E104" s="289"/>
      <c r="F104" s="292" t="str">
        <f>Badges!C420</f>
        <v>Make up your own</v>
      </c>
      <c r="G104" s="290" t="str">
        <f>IF(Badges!J420="A","A"," ")</f>
        <v xml:space="preserve"> </v>
      </c>
      <c r="I104" s="289"/>
      <c r="J104" s="292" t="str">
        <f>Badges!C495</f>
        <v>With an adult's help, find websites</v>
      </c>
      <c r="K104" s="290" t="str">
        <f>IF(Badges!J495="A","A"," ")</f>
        <v xml:space="preserve"> </v>
      </c>
      <c r="M104" s="289">
        <v>4</v>
      </c>
      <c r="N104" s="292" t="str">
        <f>Badges!C570</f>
        <v>Role-play good customer relations</v>
      </c>
      <c r="O104" s="304"/>
      <c r="Q104" s="355">
        <v>5</v>
      </c>
      <c r="R104" s="354" t="str">
        <f>'Age-Level'!C46</f>
        <v>Find out what natural disasters</v>
      </c>
      <c r="S104" s="291" t="str">
        <f>IF('Age-Level'!J46="A","A","")</f>
        <v/>
      </c>
      <c r="U104" s="288"/>
      <c r="V104" s="288"/>
    </row>
    <row r="105" spans="1:23">
      <c r="A105" s="293"/>
      <c r="B105" s="356" t="str">
        <f>Bridging!B6</f>
        <v>Pass It On!</v>
      </c>
      <c r="C105" s="342" t="str">
        <f>IF(Bridging!J10="C","C",IF(Bridging!J10="P","P",""))</f>
        <v/>
      </c>
      <c r="E105" s="466" t="str">
        <f>Badges!B423</f>
        <v>Snacks</v>
      </c>
      <c r="F105" s="467"/>
      <c r="G105" s="467"/>
      <c r="I105" s="289"/>
      <c r="J105" s="292" t="str">
        <f>Badges!C496</f>
        <v>Read a book or watch a video</v>
      </c>
      <c r="K105" s="290" t="str">
        <f>IF(Badges!J496="A","A"," ")</f>
        <v xml:space="preserve"> </v>
      </c>
      <c r="M105" s="289"/>
      <c r="N105" s="292" t="str">
        <f>Badges!C571</f>
        <v>With your friends or family</v>
      </c>
      <c r="O105" s="290" t="str">
        <f>IF(Badges!J571="A","A"," ")</f>
        <v xml:space="preserve"> </v>
      </c>
      <c r="Q105" s="479" t="str">
        <f>'Age-Level'!C49</f>
        <v>International Friendship</v>
      </c>
      <c r="R105" s="479"/>
      <c r="S105" s="291" t="str">
        <f>IF('Age-Level'!J49="A","A","")</f>
        <v/>
      </c>
      <c r="U105" s="288"/>
      <c r="V105" s="288"/>
    </row>
    <row r="106" spans="1:23">
      <c r="A106" s="293"/>
      <c r="B106" s="295" t="str">
        <f>Bridging!B11</f>
        <v>Look Ahead!</v>
      </c>
      <c r="C106" s="291" t="str">
        <f>IF(Bridging!J15="C","C",IF(Bridging!J15="P","P",""))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IF(Bridging!J17="C","C",IF(Bridging!J17="P","P",""))</f>
        <v/>
      </c>
      <c r="E107" s="289"/>
      <c r="F107" s="292" t="str">
        <f>Badges!C425</f>
        <v>Is the food good for me?</v>
      </c>
      <c r="G107" s="290" t="str">
        <f>IF(Badges!J425="A","A"," ")</f>
        <v xml:space="preserve"> </v>
      </c>
      <c r="I107" s="289"/>
      <c r="J107" s="292" t="str">
        <f>Badges!C498</f>
        <v>Make a paper-plate spider</v>
      </c>
      <c r="K107" s="290" t="str">
        <f>IF(Badges!J498="A","A"," ")</f>
        <v xml:space="preserve"> </v>
      </c>
      <c r="M107" s="289"/>
      <c r="N107" s="292" t="str">
        <f>Badges!C573</f>
        <v>Everybody who buys cookies is</v>
      </c>
      <c r="O107" s="290" t="str">
        <f>IF(Badges!J573="A","A"," ")</f>
        <v xml:space="preserve"> </v>
      </c>
      <c r="Q107" s="464" t="s">
        <v>429</v>
      </c>
      <c r="R107" s="468"/>
      <c r="S107" s="468"/>
      <c r="U107" s="288"/>
      <c r="V107" s="288"/>
    </row>
    <row r="108" spans="1:23">
      <c r="B108" s="296" t="s">
        <v>88</v>
      </c>
      <c r="C108" s="291" t="str">
        <f>IF(Bridging!J18="C","C",IF(Bridging!J18="P","P",""))</f>
        <v/>
      </c>
      <c r="E108" s="289"/>
      <c r="F108" s="292" t="str">
        <f>Badges!C426</f>
        <v>Is the food good for the earth?</v>
      </c>
      <c r="G108" s="290" t="str">
        <f>IF(Badges!J426="A","A"," ")</f>
        <v xml:space="preserve"> </v>
      </c>
      <c r="I108" s="289"/>
      <c r="J108" s="292" t="str">
        <f>Badges!C499</f>
        <v>Make an egg-carton caterpillar</v>
      </c>
      <c r="K108" s="290" t="str">
        <f>IF(Badges!J499="A","A"," ")</f>
        <v xml:space="preserve"> </v>
      </c>
      <c r="M108" s="466" t="str">
        <f>Badges!B576</f>
        <v>Give Back</v>
      </c>
      <c r="N108" s="467"/>
      <c r="O108" s="467"/>
      <c r="Q108" s="480" t="str">
        <f>'Fun Patches'!C24</f>
        <v>&lt;List Patch Here&gt;</v>
      </c>
      <c r="R108" s="481"/>
      <c r="S108" s="297" t="str">
        <f>IF('Fun Patches'!J24="A","A"," ")</f>
        <v xml:space="preserve"> </v>
      </c>
      <c r="U108" s="288"/>
      <c r="V108" s="288"/>
    </row>
    <row r="109" spans="1:23">
      <c r="B109" s="338"/>
      <c r="C109" s="350"/>
      <c r="E109" s="289"/>
      <c r="F109" s="292" t="str">
        <f>Badges!C427</f>
        <v>What's in that snack?</v>
      </c>
      <c r="G109" s="290" t="str">
        <f>IF(Badges!J427="A","A"," ")</f>
        <v xml:space="preserve"> </v>
      </c>
      <c r="I109" s="289"/>
      <c r="J109" s="292" t="str">
        <f>Badges!C500</f>
        <v>Make your own butterfly</v>
      </c>
      <c r="K109" s="290" t="str">
        <f>IF(Badges!J500="A","A"," ")</f>
        <v xml:space="preserve"> </v>
      </c>
      <c r="M109" s="289">
        <v>1</v>
      </c>
      <c r="N109" s="292" t="str">
        <f>Badges!C577</f>
        <v>Find out about businesses that</v>
      </c>
      <c r="O109" s="304"/>
      <c r="Q109" s="480" t="str">
        <f>'Fun Patches'!C25</f>
        <v>&lt;List Patch Here&gt;</v>
      </c>
      <c r="R109" s="481"/>
      <c r="S109" s="297" t="str">
        <f>IF('Fun Patches'!J25="A","A","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IF(Badges!J578="A","A"," ")</f>
        <v xml:space="preserve"> </v>
      </c>
      <c r="Q110" s="480" t="str">
        <f>'Fun Patches'!C26</f>
        <v>&lt;List Patch Here&gt;</v>
      </c>
      <c r="R110" s="481"/>
      <c r="S110" s="297" t="str">
        <f>IF('Fun Patches'!J26="A","A"," ")</f>
        <v xml:space="preserve"> </v>
      </c>
      <c r="U110" s="367"/>
      <c r="V110" s="367"/>
      <c r="W110" s="350"/>
    </row>
    <row r="111" spans="1:23">
      <c r="A111" s="289">
        <v>1</v>
      </c>
      <c r="B111" s="292" t="str">
        <f>Badges!C355</f>
        <v>Get Inspired</v>
      </c>
      <c r="C111" s="304"/>
      <c r="E111" s="289"/>
      <c r="F111" s="292" t="str">
        <f>Badges!C429</f>
        <v>Make your own restaurant snack</v>
      </c>
      <c r="G111" s="290" t="str">
        <f>IF(Badges!J429="A","A"," ")</f>
        <v xml:space="preserve"> </v>
      </c>
      <c r="I111" s="289"/>
      <c r="J111" s="292" t="str">
        <f>Badges!C502</f>
        <v>Watch three bugs</v>
      </c>
      <c r="K111" s="290" t="str">
        <f>IF(Badges!J502="A","A"," ")</f>
        <v xml:space="preserve"> </v>
      </c>
      <c r="M111" s="289">
        <v>2</v>
      </c>
      <c r="N111" s="292" t="str">
        <f>Badges!C579</f>
        <v>Set a giving goal</v>
      </c>
      <c r="O111" s="304"/>
      <c r="Q111" s="480" t="str">
        <f>'Fun Patches'!C27</f>
        <v>&lt;List Patch Here&gt;</v>
      </c>
      <c r="R111" s="481"/>
      <c r="S111" s="297" t="str">
        <f>IF('Fun Patches'!J27="A","A"," ")</f>
        <v xml:space="preserve"> </v>
      </c>
      <c r="U111" s="288"/>
      <c r="V111" s="288"/>
    </row>
    <row r="112" spans="1:23">
      <c r="A112" s="289"/>
      <c r="B112" s="292" t="str">
        <f>Badges!C356</f>
        <v>Talk to a painter</v>
      </c>
      <c r="C112" s="290" t="str">
        <f>IF(Badges!J356="A","A"," ")</f>
        <v xml:space="preserve"> </v>
      </c>
      <c r="E112" s="289"/>
      <c r="F112" s="292" t="str">
        <f>Badges!C430</f>
        <v>Make a savory snack from a</v>
      </c>
      <c r="G112" s="290" t="str">
        <f>IF(Badges!J430="A","A"," ")</f>
        <v xml:space="preserve"> </v>
      </c>
      <c r="I112" s="289"/>
      <c r="J112" s="292" t="str">
        <f>Badges!C503</f>
        <v>With an adult, find an ant trail</v>
      </c>
      <c r="K112" s="290" t="str">
        <f>IF(Badges!J503="A","A"," ")</f>
        <v xml:space="preserve"> </v>
      </c>
      <c r="M112" s="289"/>
      <c r="N112" s="292" t="str">
        <f>Badges!C580</f>
        <v xml:space="preserve">With your Brownie friends, talk </v>
      </c>
      <c r="O112" s="290" t="str">
        <f>IF(Badges!J580="A","A"," ")</f>
        <v xml:space="preserve"> </v>
      </c>
      <c r="Q112" s="480" t="str">
        <f>'Fun Patches'!C28</f>
        <v>&lt;List Patch Here&gt;</v>
      </c>
      <c r="R112" s="481"/>
      <c r="S112" s="297" t="str">
        <f>IF('Fun Patches'!J28="A","A"," ")</f>
        <v xml:space="preserve"> </v>
      </c>
      <c r="U112" s="288"/>
      <c r="V112" s="288"/>
    </row>
    <row r="113" spans="1:22">
      <c r="A113" s="289"/>
      <c r="B113" s="292" t="str">
        <f>Badges!C357</f>
        <v>Go to an art show or museum</v>
      </c>
      <c r="C113" s="290" t="str">
        <f>IF(Badges!J357="A","A"," ")</f>
        <v xml:space="preserve"> </v>
      </c>
      <c r="E113" s="289"/>
      <c r="F113" s="292" t="str">
        <f>Badges!C431</f>
        <v>Make a veggie face</v>
      </c>
      <c r="G113" s="290" t="str">
        <f>IF(Badges!J431="A","A"," ")</f>
        <v xml:space="preserve"> </v>
      </c>
      <c r="I113" s="289"/>
      <c r="J113" s="292" t="str">
        <f>Badges!C504</f>
        <v>Make a bug box</v>
      </c>
      <c r="K113" s="290" t="str">
        <f>IF(Badges!J504="A","A"," ")</f>
        <v xml:space="preserve"> </v>
      </c>
      <c r="M113" s="289">
        <v>3</v>
      </c>
      <c r="N113" s="292" t="str">
        <f>Badges!C581</f>
        <v>Involve your customers</v>
      </c>
      <c r="O113" s="304"/>
      <c r="Q113" s="480" t="str">
        <f>'Fun Patches'!C29</f>
        <v>&lt;List Patch Here&gt;</v>
      </c>
      <c r="R113" s="481"/>
      <c r="S113" s="297" t="str">
        <f>IF('Fun Patches'!J29="A","A"," ")</f>
        <v xml:space="preserve"> </v>
      </c>
      <c r="U113" s="288"/>
      <c r="V113" s="288"/>
    </row>
    <row r="114" spans="1:22">
      <c r="A114" s="289"/>
      <c r="B114" s="292" t="str">
        <f>Badges!C358</f>
        <v xml:space="preserve">Team up with an adult to find </v>
      </c>
      <c r="C114" s="290" t="str">
        <f>IF(Badges!J358="A","A","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IF(Badges!J582="A","A"," ")</f>
        <v xml:space="preserve"> </v>
      </c>
      <c r="Q114" s="480" t="str">
        <f>'Fun Patches'!C30</f>
        <v>&lt;List Patch Here&gt;</v>
      </c>
      <c r="R114" s="481"/>
      <c r="S114" s="297" t="str">
        <f>IF('Fun Patches'!J30="A","A"," ")</f>
        <v xml:space="preserve"> </v>
      </c>
      <c r="U114" s="288"/>
      <c r="V114" s="288"/>
    </row>
    <row r="115" spans="1:22">
      <c r="A115" s="289">
        <v>2</v>
      </c>
      <c r="B115" s="292" t="str">
        <f>Badges!C359</f>
        <v>Paint the real world</v>
      </c>
      <c r="C115" s="304"/>
      <c r="E115" s="289"/>
      <c r="F115" s="292" t="str">
        <f>Badges!C433</f>
        <v>Create a holiday dessert</v>
      </c>
      <c r="G115" s="290" t="str">
        <f>IF(Badges!J433="A","A"," ")</f>
        <v xml:space="preserve"> </v>
      </c>
      <c r="I115" s="289"/>
      <c r="J115" s="292" t="str">
        <f>Badges!C506</f>
        <v>Draw a cocoon</v>
      </c>
      <c r="K115" s="290" t="str">
        <f>IF(Badges!J506="A","A"," ")</f>
        <v xml:space="preserve"> </v>
      </c>
      <c r="M115" s="289">
        <v>4</v>
      </c>
      <c r="N115" s="292" t="str">
        <f>Badges!C583</f>
        <v>Practice giving back</v>
      </c>
      <c r="O115" s="304"/>
      <c r="Q115" s="480" t="str">
        <f>'Fun Patches'!C31</f>
        <v>&lt;List Patch Here&gt;</v>
      </c>
      <c r="R115" s="481"/>
      <c r="S115" s="297" t="str">
        <f>IF('Fun Patches'!J31="A","A"," ")</f>
        <v xml:space="preserve"> </v>
      </c>
      <c r="U115" s="288"/>
      <c r="V115" s="288"/>
    </row>
    <row r="116" spans="1:22">
      <c r="A116" s="289"/>
      <c r="B116" s="292" t="str">
        <f>Badges!C360</f>
        <v>Paint a portrait of a family</v>
      </c>
      <c r="C116" s="290" t="str">
        <f>IF(Badges!J360="A","A"," ")</f>
        <v xml:space="preserve"> </v>
      </c>
      <c r="E116" s="289"/>
      <c r="F116" s="292" t="str">
        <f>Badges!C434</f>
        <v>Make a snack "in disguise"</v>
      </c>
      <c r="G116" s="290" t="str">
        <f>IF(Badges!J434="A","A"," ")</f>
        <v xml:space="preserve"> </v>
      </c>
      <c r="I116" s="289"/>
      <c r="J116" s="292" t="str">
        <f>Badges!C507</f>
        <v>Make a model of a bug house</v>
      </c>
      <c r="K116" s="290" t="str">
        <f>IF(Badges!J507="A","A"," ")</f>
        <v xml:space="preserve"> </v>
      </c>
      <c r="M116" s="289"/>
      <c r="N116" s="292" t="str">
        <f>Badges!C584</f>
        <v>If you want to help others with your</v>
      </c>
      <c r="O116" s="290" t="str">
        <f>IF(Badges!J584="A","A"," ")</f>
        <v xml:space="preserve"> </v>
      </c>
      <c r="Q116" s="480" t="str">
        <f>'Fun Patches'!C32</f>
        <v>&lt;List Patch Here&gt;</v>
      </c>
      <c r="R116" s="481"/>
      <c r="S116" s="297" t="str">
        <f>IF('Fun Patches'!J32="A","A"," ")</f>
        <v xml:space="preserve"> </v>
      </c>
    </row>
    <row r="117" spans="1:22">
      <c r="A117" s="289"/>
      <c r="B117" s="292" t="str">
        <f>Badges!C361</f>
        <v>Paint an outdoor landscape</v>
      </c>
      <c r="C117" s="290" t="str">
        <f>IF(Badges!J361="A","A"," ")</f>
        <v xml:space="preserve"> </v>
      </c>
      <c r="E117" s="289"/>
      <c r="F117" s="292" t="str">
        <f>Badges!C435</f>
        <v>Make your own cookies</v>
      </c>
      <c r="G117" s="290" t="str">
        <f>IF(Badges!J435="A","A"," ")</f>
        <v xml:space="preserve"> </v>
      </c>
      <c r="I117" s="289"/>
      <c r="J117" s="292" t="str">
        <f>Badges!C508</f>
        <v>For one week, watch a spider</v>
      </c>
      <c r="K117" s="290" t="str">
        <f>IF(Badges!J508="A","A"," ")</f>
        <v xml:space="preserve"> </v>
      </c>
      <c r="M117" s="289">
        <v>5</v>
      </c>
      <c r="N117" s="292" t="str">
        <f>Badges!C585</f>
        <v>Tell your cookie customers how</v>
      </c>
      <c r="O117" s="304"/>
      <c r="Q117" s="480" t="str">
        <f>'Fun Patches'!C33</f>
        <v>&lt;List Patch Here&gt;</v>
      </c>
      <c r="R117" s="481"/>
      <c r="S117" s="297" t="str">
        <f>IF('Fun Patches'!J33="A","A"," ")</f>
        <v xml:space="preserve"> </v>
      </c>
    </row>
    <row r="118" spans="1:22">
      <c r="A118" s="289"/>
      <c r="B118" s="292" t="str">
        <f>Badges!C362</f>
        <v>Paint a still live.</v>
      </c>
      <c r="C118" s="290" t="str">
        <f>IF(Badges!J362="A","A","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IF(Badges!J586="A","A"," ")</f>
        <v xml:space="preserve"> </v>
      </c>
      <c r="Q118" s="480" t="str">
        <f>'Fun Patches'!C34</f>
        <v>&lt;List Patch Here&gt;</v>
      </c>
      <c r="R118" s="481"/>
      <c r="S118" s="297" t="str">
        <f>IF('Fun Patches'!J34="A","A"," ")</f>
        <v xml:space="preserve"> </v>
      </c>
    </row>
    <row r="119" spans="1:22">
      <c r="A119" s="289">
        <v>3</v>
      </c>
      <c r="B119" s="292" t="str">
        <f>Badges!C363</f>
        <v>Paint a mood</v>
      </c>
      <c r="C119" s="304"/>
      <c r="E119" s="289"/>
      <c r="F119" s="292" t="str">
        <f>Badges!C437</f>
        <v>Make no-bake energy bars</v>
      </c>
      <c r="G119" s="290" t="str">
        <f>IF(Badges!J437="A","A"," ")</f>
        <v xml:space="preserve"> </v>
      </c>
      <c r="I119" s="289"/>
      <c r="J119" s="292" t="str">
        <f>Badges!C510</f>
        <v>Visit a farm</v>
      </c>
      <c r="K119" s="290" t="str">
        <f>IF(Badges!J510="A","A"," ")</f>
        <v xml:space="preserve"> </v>
      </c>
      <c r="M119" s="349"/>
      <c r="N119" s="339"/>
      <c r="O119" s="350"/>
      <c r="Q119" s="480" t="str">
        <f>'Fun Patches'!C35</f>
        <v>&lt;List Patch Here&gt;</v>
      </c>
      <c r="R119" s="481"/>
      <c r="S119" s="297" t="str">
        <f>IF('Fun Patches'!J35="A","A"," ")</f>
        <v xml:space="preserve"> </v>
      </c>
    </row>
    <row r="120" spans="1:22">
      <c r="A120" s="289"/>
      <c r="B120" s="292" t="str">
        <f>Badges!C364</f>
        <v>Calm</v>
      </c>
      <c r="C120" s="290" t="str">
        <f>IF(Badges!J364="A","A"," ")</f>
        <v xml:space="preserve"> </v>
      </c>
      <c r="E120" s="289"/>
      <c r="F120" s="292" t="str">
        <f>Badges!C438</f>
        <v>Create a snack for a group</v>
      </c>
      <c r="G120" s="290" t="str">
        <f>IF(Badges!J438="A","A"," ")</f>
        <v xml:space="preserve"> </v>
      </c>
      <c r="I120" s="289"/>
      <c r="J120" s="292" t="str">
        <f>Badges!C511</f>
        <v>Take a bug walk or bug hike</v>
      </c>
      <c r="K120" s="290" t="str">
        <f>IF(Badges!J511="A","A"," ")</f>
        <v xml:space="preserve"> </v>
      </c>
      <c r="M120" s="464" t="s">
        <v>127</v>
      </c>
      <c r="N120" s="468"/>
      <c r="O120" s="468"/>
      <c r="Q120" s="480" t="str">
        <f>'Fun Patches'!C36</f>
        <v>&lt;List Patch Here&gt;</v>
      </c>
      <c r="R120" s="481"/>
      <c r="S120" s="297" t="str">
        <f>IF('Fun Patches'!J36="A","A"," ")</f>
        <v xml:space="preserve"> </v>
      </c>
    </row>
    <row r="121" spans="1:22">
      <c r="A121" s="289"/>
      <c r="B121" s="292" t="str">
        <f>Badges!C365</f>
        <v>Happy</v>
      </c>
      <c r="C121" s="290" t="str">
        <f>IF(Badges!J365="A","A"," ")</f>
        <v xml:space="preserve"> </v>
      </c>
      <c r="E121" s="289"/>
      <c r="F121" s="292" t="str">
        <f>Badges!C439</f>
        <v>Make a lunchtime snack</v>
      </c>
      <c r="G121" s="290" t="str">
        <f>IF(Badges!J439="A","A"," ")</f>
        <v xml:space="preserve"> </v>
      </c>
      <c r="I121" s="289"/>
      <c r="J121" s="292" t="str">
        <f>Badges!C512</f>
        <v>Visit a museum, zoo, or botanical</v>
      </c>
      <c r="K121" s="290" t="str">
        <f>IF(Badges!J512="A","A"," ")</f>
        <v xml:space="preserve"> </v>
      </c>
      <c r="M121" s="482" t="str">
        <f>'Fun Patches'!C5</f>
        <v>&lt;List Patch Here&gt;</v>
      </c>
      <c r="N121" s="483"/>
      <c r="O121" s="290" t="str">
        <f>IF('Fun Patches'!J5="A","A"," ")</f>
        <v xml:space="preserve"> </v>
      </c>
      <c r="Q121" s="480" t="str">
        <f>'Fun Patches'!C37</f>
        <v>&lt;List Patch Here&gt;</v>
      </c>
      <c r="R121" s="481"/>
      <c r="S121" s="297" t="str">
        <f>IF('Fun Patches'!J37="A","A"," ")</f>
        <v xml:space="preserve"> </v>
      </c>
    </row>
    <row r="122" spans="1:22">
      <c r="A122" s="289"/>
      <c r="B122" s="292" t="str">
        <f>Badges!C366</f>
        <v>Angry</v>
      </c>
      <c r="C122" s="290" t="str">
        <f>IF(Badges!J366="A","A","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Patches'!J6="A","A"," ")</f>
        <v xml:space="preserve"> </v>
      </c>
      <c r="Q122" s="480" t="str">
        <f>'Fun Patches'!C38</f>
        <v>&lt;List Patch Here&gt;</v>
      </c>
      <c r="R122" s="481"/>
      <c r="S122" s="297" t="str">
        <f>IF('Fun Patches'!J38="A","A"," ")</f>
        <v xml:space="preserve"> </v>
      </c>
    </row>
    <row r="123" spans="1:22">
      <c r="A123" s="289">
        <v>4</v>
      </c>
      <c r="B123" s="292" t="str">
        <f>Badges!C367</f>
        <v>Paint without brushes</v>
      </c>
      <c r="C123" s="304"/>
      <c r="E123" s="289"/>
      <c r="F123" s="292" t="str">
        <f>Badges!C441</f>
        <v>Make your own milk shake</v>
      </c>
      <c r="G123" s="290" t="str">
        <f>IF(Badges!J441="A","A"," ")</f>
        <v xml:space="preserve"> </v>
      </c>
      <c r="I123" s="289">
        <v>1</v>
      </c>
      <c r="J123" s="292" t="str">
        <f>Badges!C517</f>
        <v>Shop for elf items with your elf doll</v>
      </c>
      <c r="K123" s="304"/>
      <c r="M123" s="480" t="str">
        <f>'Fun Patches'!C7</f>
        <v>&lt;List Patch Here&gt;</v>
      </c>
      <c r="N123" s="481"/>
      <c r="O123" s="297" t="str">
        <f>IF('Fun Patches'!J7="A","A"," ")</f>
        <v xml:space="preserve"> </v>
      </c>
      <c r="Q123" s="480" t="str">
        <f>'Fun Patches'!C39</f>
        <v>&lt;List Patch Here&gt;</v>
      </c>
      <c r="R123" s="481"/>
      <c r="S123" s="297" t="str">
        <f>IF('Fun Patches'!J39="A","A"," ")</f>
        <v xml:space="preserve"> </v>
      </c>
    </row>
    <row r="124" spans="1:22">
      <c r="A124" s="289"/>
      <c r="B124" s="292" t="str">
        <f>Badges!C368</f>
        <v>Paint something from nature</v>
      </c>
      <c r="C124" s="290" t="str">
        <f>IF(Badges!J368="A","A"," ")</f>
        <v xml:space="preserve"> </v>
      </c>
      <c r="E124" s="289"/>
      <c r="F124" s="292" t="str">
        <f>Badges!C442</f>
        <v>Make your own fruit smoothie</v>
      </c>
      <c r="G124" s="290" t="str">
        <f>IF(Badges!J442="A","A"," ")</f>
        <v xml:space="preserve"> </v>
      </c>
      <c r="I124" s="289"/>
      <c r="J124" s="292" t="str">
        <f>Badges!C518</f>
        <v>Go shopping…at home</v>
      </c>
      <c r="K124" s="290" t="str">
        <f>IF(Badges!J518="A","A"," ")</f>
        <v xml:space="preserve"> </v>
      </c>
      <c r="M124" s="480" t="str">
        <f>'Fun Patches'!C8</f>
        <v>&lt;List Patch Here&gt;</v>
      </c>
      <c r="N124" s="481"/>
      <c r="O124" s="297" t="str">
        <f>IF('Fun Patches'!J8="A","A"," ")</f>
        <v xml:space="preserve"> </v>
      </c>
      <c r="Q124" s="480" t="str">
        <f>'Fun Patches'!C40</f>
        <v>&lt;List Patch Here&gt;</v>
      </c>
      <c r="R124" s="481"/>
      <c r="S124" s="297" t="str">
        <f>IF('Fun Patches'!J40="A","A"," ")</f>
        <v xml:space="preserve"> </v>
      </c>
    </row>
    <row r="125" spans="1:22">
      <c r="A125" s="289"/>
      <c r="B125" s="292" t="str">
        <f>Badges!C369</f>
        <v>Paint with indoor objects</v>
      </c>
      <c r="C125" s="290" t="str">
        <f>IF(Badges!J369="A","A"," ")</f>
        <v xml:space="preserve"> </v>
      </c>
      <c r="E125" s="289"/>
      <c r="F125" s="292" t="str">
        <f>Badges!C443</f>
        <v>Make your own party punch</v>
      </c>
      <c r="G125" s="290" t="str">
        <f>IF(Badges!J443="A","A"," ")</f>
        <v xml:space="preserve"> </v>
      </c>
      <c r="I125" s="289"/>
      <c r="J125" s="292" t="str">
        <f>Badges!C519</f>
        <v>Go shopping with a Brownie friends</v>
      </c>
      <c r="K125" s="290" t="str">
        <f>IF(Badges!J519="A","A"," ")</f>
        <v xml:space="preserve"> </v>
      </c>
      <c r="M125" s="480" t="str">
        <f>'Fun Patches'!C9</f>
        <v>&lt;List Patch Here&gt;</v>
      </c>
      <c r="N125" s="481"/>
      <c r="O125" s="297" t="str">
        <f>IF('Fun Patches'!J9="A","A"," ")</f>
        <v xml:space="preserve"> </v>
      </c>
      <c r="Q125" s="480" t="str">
        <f>'Fun Patches'!C41</f>
        <v>&lt;List Patch Here&gt;</v>
      </c>
      <c r="R125" s="481"/>
      <c r="S125" s="297" t="str">
        <f>IF('Fun Patches'!J41="A","A"," ")</f>
        <v xml:space="preserve"> </v>
      </c>
    </row>
    <row r="126" spans="1:22">
      <c r="A126" s="289"/>
      <c r="B126" s="292" t="str">
        <f>Badges!C370</f>
        <v>Paint with a stamp</v>
      </c>
      <c r="C126" s="290" t="str">
        <f>IF(Badges!J370="A","A"," ")</f>
        <v xml:space="preserve"> </v>
      </c>
      <c r="E126" s="466" t="str">
        <f>Badges!B446</f>
        <v>Brownie First Aid</v>
      </c>
      <c r="F126" s="467"/>
      <c r="G126" s="467"/>
      <c r="I126" s="289"/>
      <c r="J126" s="292" t="str">
        <f>Badges!C520</f>
        <v>Go shopping with your Brownie</v>
      </c>
      <c r="K126" s="290" t="str">
        <f>IF(Badges!J520="A","A"," ")</f>
        <v xml:space="preserve"> </v>
      </c>
      <c r="M126" s="480" t="str">
        <f>'Fun Patches'!C10</f>
        <v>&lt;List Patch Here&gt;</v>
      </c>
      <c r="N126" s="481"/>
      <c r="O126" s="297" t="str">
        <f>IF('Fun Patches'!J10="A","A"," ")</f>
        <v xml:space="preserve"> </v>
      </c>
      <c r="Q126" s="480" t="str">
        <f>'Fun Patches'!C42</f>
        <v>&lt;List Patch Here&gt;</v>
      </c>
      <c r="R126" s="481"/>
      <c r="S126" s="297" t="str">
        <f>IF('Fun Patches'!J42="A","A","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Patches'!J11="A","A"," ")</f>
        <v xml:space="preserve"> </v>
      </c>
      <c r="Q127" s="480" t="str">
        <f>'Fun Patches'!C43</f>
        <v>&lt;List Patch Here&gt;</v>
      </c>
      <c r="R127" s="481"/>
      <c r="S127" s="297" t="str">
        <f>IF('Fun Patches'!J43="A","A"," ")</f>
        <v xml:space="preserve"> </v>
      </c>
    </row>
    <row r="128" spans="1:22">
      <c r="A128" s="289"/>
      <c r="B128" s="292" t="str">
        <f>Badges!C372</f>
        <v>Paint a mural that tells a story</v>
      </c>
      <c r="C128" s="290" t="str">
        <f>IF(Badges!J372="A","A"," ")</f>
        <v xml:space="preserve"> </v>
      </c>
      <c r="E128" s="289"/>
      <c r="F128" s="292" t="str">
        <f>Badges!C448</f>
        <v>Role-play 911</v>
      </c>
      <c r="G128" s="290" t="str">
        <f>IF(Badges!J448="A","A"," ")</f>
        <v xml:space="preserve"> </v>
      </c>
      <c r="I128" s="289"/>
      <c r="J128" s="292" t="str">
        <f>Badges!C522</f>
        <v>Shop at a store</v>
      </c>
      <c r="K128" s="290" t="str">
        <f>IF(Badges!J522="A","A"," ")</f>
        <v xml:space="preserve"> </v>
      </c>
      <c r="M128" s="480" t="str">
        <f>'Fun Patches'!C12</f>
        <v>&lt;List Patch Here&gt;</v>
      </c>
      <c r="N128" s="481"/>
      <c r="O128" s="297" t="str">
        <f>IF('Fun Patches'!J12="A","A"," ")</f>
        <v xml:space="preserve"> </v>
      </c>
      <c r="Q128" s="480" t="str">
        <f>'Fun Patches'!C44</f>
        <v>&lt;List Patch Here&gt;</v>
      </c>
      <c r="R128" s="481"/>
      <c r="S128" s="297" t="str">
        <f>IF('Fun Patches'!J44="A","A"," ")</f>
        <v xml:space="preserve"> </v>
      </c>
    </row>
    <row r="129" spans="1:19">
      <c r="A129" s="289"/>
      <c r="B129" s="292" t="str">
        <f>Badges!C373</f>
        <v>Paint a mural about your Girl</v>
      </c>
      <c r="C129" s="290" t="str">
        <f>IF(Badges!J373="A","A"," ")</f>
        <v xml:space="preserve"> </v>
      </c>
      <c r="E129" s="289"/>
      <c r="F129" s="292" t="str">
        <f>Badges!C449</f>
        <v>Practice 911 with a friend or family</v>
      </c>
      <c r="G129" s="290" t="str">
        <f>IF(Badges!J449="A","A"," ")</f>
        <v xml:space="preserve"> </v>
      </c>
      <c r="I129" s="289"/>
      <c r="J129" s="292" t="str">
        <f>Badges!C523</f>
        <v>Shop on paper</v>
      </c>
      <c r="K129" s="290" t="str">
        <f>IF(Badges!J523="A","A"," ")</f>
        <v xml:space="preserve"> </v>
      </c>
      <c r="M129" s="480" t="str">
        <f>'Fun Patches'!C13</f>
        <v>&lt;List Patch Here&gt;</v>
      </c>
      <c r="N129" s="481"/>
      <c r="O129" s="297" t="str">
        <f>IF('Fun Patches'!J13="A","A"," ")</f>
        <v xml:space="preserve"> </v>
      </c>
      <c r="Q129" s="480" t="str">
        <f>'Fun Patches'!C45</f>
        <v>&lt;List Patch Here&gt;</v>
      </c>
      <c r="R129" s="481"/>
      <c r="S129" s="297" t="str">
        <f>IF('Fun Patches'!J45="A","A"," ")</f>
        <v xml:space="preserve"> </v>
      </c>
    </row>
    <row r="130" spans="1:19">
      <c r="A130" s="289"/>
      <c r="B130" s="292" t="str">
        <f>Badges!C374</f>
        <v>Paint a mural that tells the story</v>
      </c>
      <c r="C130" s="290" t="str">
        <f>IF(Badges!J374="A","A"," ")</f>
        <v xml:space="preserve"> </v>
      </c>
      <c r="E130" s="289"/>
      <c r="F130" s="292" t="str">
        <f>Badges!C450</f>
        <v>Get advice from an expert</v>
      </c>
      <c r="G130" s="290" t="str">
        <f>IF(Badges!J450="A","A"," ")</f>
        <v xml:space="preserve"> </v>
      </c>
      <c r="I130" s="289"/>
      <c r="J130" s="292" t="str">
        <f>Badges!C524</f>
        <v>Shop online</v>
      </c>
      <c r="K130" s="290" t="str">
        <f>IF(Badges!J524="A","A"," ")</f>
        <v xml:space="preserve"> </v>
      </c>
      <c r="M130" s="480" t="str">
        <f>'Fun Patches'!C14</f>
        <v>&lt;List Patch Here&gt;</v>
      </c>
      <c r="N130" s="481"/>
      <c r="O130" s="297" t="str">
        <f>IF('Fun Patches'!J14="A","A"," ")</f>
        <v xml:space="preserve"> </v>
      </c>
      <c r="Q130" s="480" t="str">
        <f>'Fun Patches'!C46</f>
        <v>&lt;List Patch Here&gt;</v>
      </c>
      <c r="R130" s="481"/>
      <c r="S130" s="297" t="str">
        <f>IF('Fun Patches'!J46="A","A","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Patches'!J15="A","A"," ")</f>
        <v xml:space="preserve"> </v>
      </c>
      <c r="Q131" s="482" t="str">
        <f>'Fun Patches'!C47</f>
        <v>&lt;List Patch Here&gt;</v>
      </c>
      <c r="R131" s="483"/>
      <c r="S131" s="290" t="str">
        <f>IF('Fun Patches'!J47="A","A"," ")</f>
        <v xml:space="preserve"> </v>
      </c>
    </row>
    <row r="132" spans="1:19">
      <c r="A132" s="289">
        <v>1</v>
      </c>
      <c r="B132" s="292" t="str">
        <f>Badges!C378</f>
        <v>Follow the rules</v>
      </c>
      <c r="C132" s="304"/>
      <c r="E132" s="289"/>
      <c r="F132" s="292" t="str">
        <f>Badges!C452</f>
        <v>Interview a medical professional</v>
      </c>
      <c r="G132" s="290" t="str">
        <f>IF(Badges!J452="A","A"," ")</f>
        <v xml:space="preserve"> </v>
      </c>
      <c r="I132" s="289"/>
      <c r="J132" s="292" t="str">
        <f>Badges!C526</f>
        <v>Browse through catalogs</v>
      </c>
      <c r="K132" s="290" t="str">
        <f>IF(Badges!J526="A","A"," ")</f>
        <v xml:space="preserve"> </v>
      </c>
      <c r="M132" s="480" t="str">
        <f>'Fun Patches'!C16</f>
        <v>&lt;List Patch Here&gt;</v>
      </c>
      <c r="N132" s="481"/>
      <c r="O132" s="297" t="str">
        <f>IF('Fun Patches'!J16="A","A"," ")</f>
        <v xml:space="preserve"> </v>
      </c>
      <c r="Q132" s="480" t="str">
        <f>'Fun Patches'!C48</f>
        <v>&lt;List Patch Here&gt;</v>
      </c>
      <c r="R132" s="481"/>
      <c r="S132" s="297" t="str">
        <f>IF('Fun Patches'!J48="A","A"," ")</f>
        <v xml:space="preserve"> </v>
      </c>
    </row>
    <row r="133" spans="1:19">
      <c r="A133" s="289"/>
      <c r="B133" s="292" t="str">
        <f>Badges!C379</f>
        <v>Teach the rules of an active</v>
      </c>
      <c r="C133" s="290" t="str">
        <f>IF(Badges!J379="A","A"," ")</f>
        <v xml:space="preserve"> </v>
      </c>
      <c r="E133" s="289"/>
      <c r="F133" s="292" t="str">
        <f>Badges!C453</f>
        <v>Talk to the police</v>
      </c>
      <c r="G133" s="290" t="str">
        <f>IF(Badges!J453="A","A"," ")</f>
        <v xml:space="preserve"> </v>
      </c>
      <c r="I133" s="289"/>
      <c r="J133" s="292" t="str">
        <f>Badges!C527</f>
        <v>Go to the mall</v>
      </c>
      <c r="K133" s="290" t="str">
        <f>IF(Badges!J527="A","A"," ")</f>
        <v xml:space="preserve"> </v>
      </c>
      <c r="M133" s="482" t="str">
        <f>'Fun Patches'!C17</f>
        <v>&lt;List Patch Here&gt;</v>
      </c>
      <c r="N133" s="483"/>
      <c r="O133" s="290" t="str">
        <f>IF('Fun Patches'!J17="A","A"," ")</f>
        <v xml:space="preserve"> </v>
      </c>
      <c r="Q133" s="480" t="str">
        <f>'Fun Patches'!C49</f>
        <v>&lt;List Patch Here&gt;</v>
      </c>
      <c r="R133" s="481"/>
      <c r="S133" s="297" t="str">
        <f>IF('Fun Patches'!J49="A","A"," ")</f>
        <v xml:space="preserve"> </v>
      </c>
    </row>
    <row r="134" spans="1:19">
      <c r="A134" s="289"/>
      <c r="B134" s="292" t="str">
        <f>Badges!C380</f>
        <v>Make up two new rules for hide</v>
      </c>
      <c r="C134" s="290" t="str">
        <f>IF(Badges!J380="A","A"," ")</f>
        <v xml:space="preserve"> </v>
      </c>
      <c r="E134" s="289"/>
      <c r="F134" s="292" t="str">
        <f>Badges!C454</f>
        <v>Visit a fire station</v>
      </c>
      <c r="G134" s="290" t="str">
        <f>IF(Badges!J454="A","A"," ")</f>
        <v xml:space="preserve"> </v>
      </c>
      <c r="I134" s="289"/>
      <c r="J134" s="292" t="str">
        <f>Badges!C528</f>
        <v>Shop secondhand</v>
      </c>
      <c r="K134" s="290" t="str">
        <f>IF(Badges!J528="A","A"," ")</f>
        <v xml:space="preserve"> </v>
      </c>
      <c r="M134" s="480" t="str">
        <f>'Fun Patches'!C18</f>
        <v>&lt;List Patch Here&gt;</v>
      </c>
      <c r="N134" s="481"/>
      <c r="O134" s="297" t="str">
        <f>IF('Fun Patches'!J18="A","A"," ")</f>
        <v xml:space="preserve"> </v>
      </c>
      <c r="Q134" s="480" t="str">
        <f>'Fun Patches'!C50</f>
        <v>&lt;List Patch Here&gt;</v>
      </c>
      <c r="R134" s="481"/>
      <c r="S134" s="297" t="str">
        <f>IF('Fun Patches'!J50="A","A"," ")</f>
        <v xml:space="preserve"> </v>
      </c>
    </row>
    <row r="135" spans="1:19">
      <c r="A135" s="289"/>
      <c r="B135" s="292" t="str">
        <f>Badges!C381</f>
        <v>Learn two rules for a sport or</v>
      </c>
      <c r="C135" s="290" t="str">
        <f>IF(Badges!J381="A","A","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Patches'!J19="A","A"," ")</f>
        <v xml:space="preserve"> </v>
      </c>
      <c r="Q135" s="480" t="str">
        <f>'Fun Patches'!C51</f>
        <v>&lt;List Patch Here&gt;</v>
      </c>
      <c r="R135" s="481"/>
      <c r="S135" s="297" t="str">
        <f>IF('Fun Patches'!J51="A","A"," ")</f>
        <v xml:space="preserve"> </v>
      </c>
    </row>
    <row r="136" spans="1:19">
      <c r="A136" s="289">
        <v>2</v>
      </c>
      <c r="B136" s="292" t="str">
        <f>Badges!C382</f>
        <v>Include everyone</v>
      </c>
      <c r="C136" s="304"/>
      <c r="E136" s="289"/>
      <c r="F136" s="292" t="str">
        <f>Badges!C456</f>
        <v>Make a first aid kit for your home</v>
      </c>
      <c r="G136" s="290" t="str">
        <f>IF(Badges!J456="A","A"," ")</f>
        <v xml:space="preserve"> </v>
      </c>
      <c r="I136" s="289"/>
      <c r="J136" s="292" t="str">
        <f>Badges!C530</f>
        <v>You have $15 total</v>
      </c>
      <c r="K136" s="290" t="str">
        <f>IF(Badges!J530="A","A"," ")</f>
        <v xml:space="preserve"> </v>
      </c>
      <c r="M136" s="480" t="str">
        <f>'Fun Patches'!C20</f>
        <v>&lt;List Patch Here&gt;</v>
      </c>
      <c r="N136" s="481"/>
      <c r="O136" s="297" t="str">
        <f>IF('Fun Patches'!J20="A","A"," ")</f>
        <v xml:space="preserve"> </v>
      </c>
      <c r="Q136" s="480" t="str">
        <f>'Fun Patches'!C52</f>
        <v>&lt;List Patch Here&gt;</v>
      </c>
      <c r="R136" s="481"/>
      <c r="S136" s="297" t="str">
        <f>IF('Fun Patches'!J52="A","A"," ")</f>
        <v xml:space="preserve"> </v>
      </c>
    </row>
    <row r="137" spans="1:19">
      <c r="A137" s="289"/>
      <c r="B137" s="292" t="str">
        <f>Badges!C383</f>
        <v>Ask a woman about Title IX</v>
      </c>
      <c r="C137" s="290" t="str">
        <f>IF(Badges!J383="A","A"," ")</f>
        <v xml:space="preserve"> </v>
      </c>
      <c r="E137" s="289"/>
      <c r="F137" s="292" t="str">
        <f>Badges!C457</f>
        <v>Make a kit for your Girl Scout</v>
      </c>
      <c r="G137" s="290" t="str">
        <f>IF(Badges!J457="A","A"," ")</f>
        <v xml:space="preserve"> </v>
      </c>
      <c r="I137" s="289"/>
      <c r="J137" s="292" t="str">
        <f>Badges!C531</f>
        <v>You have $30 total</v>
      </c>
      <c r="K137" s="290" t="str">
        <f>IF(Badges!J531="A","A"," ")</f>
        <v xml:space="preserve"> </v>
      </c>
      <c r="M137" s="480" t="str">
        <f>'Fun Patches'!C21</f>
        <v>&lt;List Patch Here&gt;</v>
      </c>
      <c r="N137" s="481"/>
      <c r="O137" s="297" t="str">
        <f>IF('Fun Patches'!J21="A","A"," ")</f>
        <v xml:space="preserve"> </v>
      </c>
      <c r="Q137" s="480" t="str">
        <f>'Fun Patches'!C53</f>
        <v>&lt;List Patch Here&gt;</v>
      </c>
      <c r="R137" s="481"/>
      <c r="S137" s="297" t="str">
        <f>IF('Fun Patches'!J53="A","A"," ")</f>
        <v xml:space="preserve"> </v>
      </c>
    </row>
    <row r="138" spans="1:19">
      <c r="A138" s="289"/>
      <c r="B138" s="292" t="str">
        <f>Badges!C384</f>
        <v>Find a sport that women play</v>
      </c>
      <c r="C138" s="290" t="str">
        <f>IF(Badges!J384="A","A"," ")</f>
        <v xml:space="preserve"> </v>
      </c>
      <c r="E138" s="289"/>
      <c r="F138" s="292" t="str">
        <f>Badges!C458</f>
        <v>Make a first aid kit and donate it</v>
      </c>
      <c r="G138" s="290" t="str">
        <f>IF(Badges!J458="A","A"," ")</f>
        <v xml:space="preserve"> </v>
      </c>
      <c r="I138" s="289"/>
      <c r="J138" s="292" t="str">
        <f>Badges!C532</f>
        <v>Pool your money</v>
      </c>
      <c r="K138" s="290" t="str">
        <f>IF(Badges!J532="A","A"," ")</f>
        <v xml:space="preserve"> </v>
      </c>
      <c r="M138" s="480" t="str">
        <f>'Fun Patches'!C22</f>
        <v>&lt;List Patch Here&gt;</v>
      </c>
      <c r="N138" s="481"/>
      <c r="O138" s="297" t="str">
        <f>IF('Fun Patches'!J22="A","A"," ")</f>
        <v xml:space="preserve"> </v>
      </c>
      <c r="Q138" s="480" t="str">
        <f>'Fun Patches'!C54</f>
        <v>&lt;List Patch Here&gt;</v>
      </c>
      <c r="R138" s="481"/>
      <c r="S138" s="297" t="str">
        <f>IF('Fun Patches'!J54="A","A"," ")</f>
        <v xml:space="preserve"> </v>
      </c>
    </row>
    <row r="139" spans="1:19">
      <c r="A139" s="289"/>
      <c r="B139" s="292" t="str">
        <f>Badges!C385</f>
        <v>Learn about disabilities and</v>
      </c>
      <c r="C139" s="290" t="str">
        <f>IF(Badges!J385="A","A"," ")</f>
        <v xml:space="preserve"> </v>
      </c>
      <c r="M139" s="480" t="str">
        <f>'Fun Patches'!C23</f>
        <v>&lt;List Patch Here&gt;</v>
      </c>
      <c r="N139" s="481"/>
      <c r="O139" s="297" t="str">
        <f>IF('Fun Patches'!J23="A","A"," ")</f>
        <v xml:space="preserve"> </v>
      </c>
    </row>
    <row r="140" spans="1:19" ht="23.25">
      <c r="A140" s="471" t="str">
        <f ca="1">MID(CELL("filename",A78),FIND(IF(ISERROR(FIND("]",CELL("filename",A78))),"$","]"),CELL("filename",A78))+1,256)</f>
        <v>Brownie 7</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Own'!J31="A","A"," ")</f>
        <v xml:space="preserve"> </v>
      </c>
      <c r="I142" s="289">
        <v>1</v>
      </c>
      <c r="J142" s="354" t="str">
        <f>'Council Own'!C55</f>
        <v>&lt;List Requirement Here&gt;</v>
      </c>
      <c r="K142" s="297" t="str">
        <f>IF('Council Own'!J55="A","A"," ")</f>
        <v xml:space="preserve"> </v>
      </c>
      <c r="M142" s="289">
        <v>1</v>
      </c>
      <c r="N142" s="354" t="str">
        <f>'Council Own'!C79</f>
        <v>&lt;List Requirement Here&gt;</v>
      </c>
      <c r="O142" s="297" t="str">
        <f>IF('Council Own'!J79="A","A"," ")</f>
        <v xml:space="preserve"> </v>
      </c>
      <c r="Q142" s="289">
        <v>1</v>
      </c>
      <c r="R142" s="354" t="str">
        <f>'Council Own'!C103</f>
        <v>&lt;List Requirement Here&gt;</v>
      </c>
      <c r="S142" s="297" t="str">
        <f>IF('Council Own'!J103="A","A"," ")</f>
        <v xml:space="preserve"> </v>
      </c>
    </row>
    <row r="143" spans="1:19">
      <c r="A143" s="499" t="str">
        <f>'Council Own'!B6</f>
        <v>&lt;&lt;List Badge Here&gt;&gt;</v>
      </c>
      <c r="B143" s="500"/>
      <c r="C143" s="291" t="str">
        <f>IF('Council Own'!J28="C","C",IF('Council Own'!J28="P","P",""))</f>
        <v/>
      </c>
      <c r="E143" s="289"/>
      <c r="F143" s="354" t="str">
        <f>'Council Own'!C32</f>
        <v>&lt;List Requirement Here&gt;</v>
      </c>
      <c r="G143" s="297" t="str">
        <f>IF('Council Own'!J32="A","A"," ")</f>
        <v xml:space="preserve"> </v>
      </c>
      <c r="I143" s="289"/>
      <c r="J143" s="354" t="str">
        <f>'Council Own'!C56</f>
        <v>&lt;List Requirement Here&gt;</v>
      </c>
      <c r="K143" s="297" t="str">
        <f>IF('Council Own'!J56="A","A"," ")</f>
        <v xml:space="preserve"> </v>
      </c>
      <c r="M143" s="289"/>
      <c r="N143" s="354" t="str">
        <f>'Council Own'!C80</f>
        <v>&lt;List Requirement Here&gt;</v>
      </c>
      <c r="O143" s="297" t="str">
        <f>IF('Council Own'!J80="A","A"," ")</f>
        <v xml:space="preserve"> </v>
      </c>
      <c r="Q143" s="289"/>
      <c r="R143" s="354" t="str">
        <f>'Council Own'!C104</f>
        <v>&lt;List Requirement Here&gt;</v>
      </c>
      <c r="S143" s="297" t="str">
        <f>IF('Council Own'!J104="A","A"," ")</f>
        <v xml:space="preserve"> </v>
      </c>
    </row>
    <row r="144" spans="1:19">
      <c r="A144" s="499" t="str">
        <f>'Council Own'!B30</f>
        <v>&lt;&lt;List Badge Here&gt;&gt;</v>
      </c>
      <c r="B144" s="500"/>
      <c r="C144" s="291" t="str">
        <f>IF('Council Own'!J52="C","C",IF('Council Own'!J52="P","P",""))</f>
        <v/>
      </c>
      <c r="E144" s="289"/>
      <c r="F144" s="354" t="str">
        <f>'Council Own'!C33</f>
        <v>&lt;List Requirement Here&gt;</v>
      </c>
      <c r="G144" s="297" t="str">
        <f>IF('Council Own'!J33="A","A"," ")</f>
        <v xml:space="preserve"> </v>
      </c>
      <c r="I144" s="289"/>
      <c r="J144" s="354" t="str">
        <f>'Council Own'!C57</f>
        <v>&lt;List Requirement Here&gt;</v>
      </c>
      <c r="K144" s="297" t="str">
        <f>IF('Council Own'!J57="A","A"," ")</f>
        <v xml:space="preserve"> </v>
      </c>
      <c r="M144" s="289"/>
      <c r="N144" s="354" t="str">
        <f>'Council Own'!C81</f>
        <v>&lt;List Requirement Here&gt;</v>
      </c>
      <c r="O144" s="297" t="str">
        <f>IF('Council Own'!J81="A","A"," ")</f>
        <v xml:space="preserve"> </v>
      </c>
      <c r="Q144" s="289"/>
      <c r="R144" s="354" t="str">
        <f>'Council Own'!C105</f>
        <v>&lt;List Requirement Here&gt;</v>
      </c>
      <c r="S144" s="297" t="str">
        <f>IF('Council Own'!J105="A","A"," ")</f>
        <v xml:space="preserve"> </v>
      </c>
    </row>
    <row r="145" spans="1:19" ht="12.75" customHeight="1">
      <c r="A145" s="499" t="str">
        <f>'Council Own'!B54</f>
        <v>&lt;&lt;List Badge Here&gt;&gt;</v>
      </c>
      <c r="B145" s="500"/>
      <c r="C145" s="291" t="str">
        <f>IF('Council Own'!J76="C","C",IF('Council Own'!J76="P","P",""))</f>
        <v/>
      </c>
      <c r="E145" s="289"/>
      <c r="F145" s="354" t="str">
        <f>'Council Own'!C34</f>
        <v>&lt;List Requirement Here&gt;</v>
      </c>
      <c r="G145" s="297" t="str">
        <f>IF('Council Own'!J34="A","A"," ")</f>
        <v xml:space="preserve"> </v>
      </c>
      <c r="I145" s="289"/>
      <c r="J145" s="354" t="str">
        <f>'Council Own'!C58</f>
        <v>&lt;List Requirement Here&gt;</v>
      </c>
      <c r="K145" s="297" t="str">
        <f>IF('Council Own'!J58="A","A"," ")</f>
        <v xml:space="preserve"> </v>
      </c>
      <c r="M145" s="289"/>
      <c r="N145" s="354" t="str">
        <f>'Council Own'!C82</f>
        <v>&lt;List Requirement Here&gt;</v>
      </c>
      <c r="O145" s="297" t="str">
        <f>IF('Council Own'!J82="A","A"," ")</f>
        <v xml:space="preserve"> </v>
      </c>
      <c r="Q145" s="289"/>
      <c r="R145" s="354" t="str">
        <f>'Council Own'!C106</f>
        <v>&lt;List Requirement Here&gt;</v>
      </c>
      <c r="S145" s="297" t="str">
        <f>IF('Council Own'!J106="A","A"," ")</f>
        <v xml:space="preserve"> </v>
      </c>
    </row>
    <row r="146" spans="1:19" ht="12.75" customHeight="1">
      <c r="A146" s="499" t="str">
        <f>'Council Own'!B78</f>
        <v>&lt;&lt;List Badge Here&gt;&gt;</v>
      </c>
      <c r="B146" s="500"/>
      <c r="C146" s="291" t="str">
        <f>IF('Council Own'!J100="C","C",IF('Council Own'!J100="P","P",""))</f>
        <v/>
      </c>
      <c r="E146" s="289">
        <v>2</v>
      </c>
      <c r="F146" s="354" t="str">
        <f>'Council Own'!C35</f>
        <v>&lt;List Requirement Here&gt;</v>
      </c>
      <c r="G146" s="297" t="str">
        <f>IF('Council Own'!J35="A","A"," ")</f>
        <v xml:space="preserve"> </v>
      </c>
      <c r="I146" s="289">
        <v>2</v>
      </c>
      <c r="J146" s="354" t="str">
        <f>'Council Own'!C59</f>
        <v>&lt;List Requirement Here&gt;</v>
      </c>
      <c r="K146" s="297" t="str">
        <f>IF('Council Own'!J59="A","A"," ")</f>
        <v xml:space="preserve"> </v>
      </c>
      <c r="M146" s="289">
        <v>2</v>
      </c>
      <c r="N146" s="354" t="str">
        <f>'Council Own'!C83</f>
        <v>&lt;List Requirement Here&gt;</v>
      </c>
      <c r="O146" s="297" t="str">
        <f>IF('Council Own'!J83="A","A"," ")</f>
        <v xml:space="preserve"> </v>
      </c>
      <c r="Q146" s="289">
        <v>2</v>
      </c>
      <c r="R146" s="354" t="str">
        <f>'Council Own'!C107</f>
        <v>&lt;List Requirement Here&gt;</v>
      </c>
      <c r="S146" s="297" t="str">
        <f>IF('Council Own'!J107="A","A"," ")</f>
        <v xml:space="preserve"> </v>
      </c>
    </row>
    <row r="147" spans="1:19">
      <c r="A147" s="499" t="str">
        <f>'Council Own'!B102</f>
        <v>&lt;&lt;List Badge Here&gt;&gt;</v>
      </c>
      <c r="B147" s="500"/>
      <c r="C147" s="291" t="str">
        <f>IF('Council Own'!J124="C","C",IF('Council Own'!J124="P","P",""))</f>
        <v/>
      </c>
      <c r="E147" s="289"/>
      <c r="F147" s="354" t="str">
        <f>'Council Own'!C36</f>
        <v>&lt;List Requirement Here&gt;</v>
      </c>
      <c r="G147" s="297" t="str">
        <f>IF('Council Own'!J36="A","A"," ")</f>
        <v xml:space="preserve"> </v>
      </c>
      <c r="I147" s="289"/>
      <c r="J147" s="354" t="str">
        <f>'Council Own'!C60</f>
        <v>&lt;List Requirement Here&gt;</v>
      </c>
      <c r="K147" s="297" t="str">
        <f>IF('Council Own'!J60="A","A"," ")</f>
        <v xml:space="preserve"> </v>
      </c>
      <c r="M147" s="289"/>
      <c r="N147" s="354" t="str">
        <f>'Council Own'!C84</f>
        <v>&lt;List Requirement Here&gt;</v>
      </c>
      <c r="O147" s="297" t="str">
        <f>IF('Council Own'!J84="A","A"," ")</f>
        <v xml:space="preserve"> </v>
      </c>
      <c r="Q147" s="289"/>
      <c r="R147" s="354" t="str">
        <f>'Council Own'!C108</f>
        <v>&lt;List Requirement Here&gt;</v>
      </c>
      <c r="S147" s="297" t="str">
        <f>IF('Council Own'!J108="A","A"," ")</f>
        <v xml:space="preserve"> </v>
      </c>
    </row>
    <row r="148" spans="1:19">
      <c r="E148" s="289"/>
      <c r="F148" s="354" t="str">
        <f>'Council Own'!C37</f>
        <v>&lt;List Requirement Here&gt;</v>
      </c>
      <c r="G148" s="297" t="str">
        <f>IF('Council Own'!J37="A","A"," ")</f>
        <v xml:space="preserve"> </v>
      </c>
      <c r="I148" s="289"/>
      <c r="J148" s="354" t="str">
        <f>'Council Own'!C61</f>
        <v>&lt;List Requirement Here&gt;</v>
      </c>
      <c r="K148" s="297" t="str">
        <f>IF('Council Own'!J61="A","A"," ")</f>
        <v xml:space="preserve"> </v>
      </c>
      <c r="M148" s="289"/>
      <c r="N148" s="354" t="str">
        <f>'Council Own'!C85</f>
        <v>&lt;List Requirement Here&gt;</v>
      </c>
      <c r="O148" s="297" t="str">
        <f>IF('Council Own'!J85="A","A"," ")</f>
        <v xml:space="preserve"> </v>
      </c>
      <c r="Q148" s="289"/>
      <c r="R148" s="354" t="str">
        <f>'Council Own'!C109</f>
        <v>&lt;List Requirement Here&gt;</v>
      </c>
      <c r="S148" s="297" t="str">
        <f>IF('Council Own'!J109="A","A"," ")</f>
        <v xml:space="preserve"> </v>
      </c>
    </row>
    <row r="149" spans="1:19">
      <c r="A149" s="484" t="s">
        <v>84</v>
      </c>
      <c r="B149" s="484"/>
      <c r="C149" s="484"/>
      <c r="E149" s="289"/>
      <c r="F149" s="354" t="str">
        <f>'Council Own'!C38</f>
        <v>&lt;List Requirement Here&gt;</v>
      </c>
      <c r="G149" s="297" t="str">
        <f>IF('Council Own'!J38="A","A"," ")</f>
        <v xml:space="preserve"> </v>
      </c>
      <c r="I149" s="289"/>
      <c r="J149" s="354" t="str">
        <f>'Council Own'!C62</f>
        <v>&lt;List Requirement Here&gt;</v>
      </c>
      <c r="K149" s="297" t="str">
        <f>IF('Council Own'!J62="A","A"," ")</f>
        <v xml:space="preserve"> </v>
      </c>
      <c r="M149" s="289"/>
      <c r="N149" s="354" t="str">
        <f>'Council Own'!C86</f>
        <v>&lt;List Requirement Here&gt;</v>
      </c>
      <c r="O149" s="297" t="str">
        <f>IF('Council Own'!J86="A","A"," ")</f>
        <v xml:space="preserve"> </v>
      </c>
      <c r="Q149" s="289"/>
      <c r="R149" s="354" t="str">
        <f>'Council Own'!C110</f>
        <v>&lt;List Requirement Here&gt;</v>
      </c>
      <c r="S149" s="297" t="str">
        <f>IF('Council Own'!J110="A","A"," ")</f>
        <v xml:space="preserve"> </v>
      </c>
    </row>
    <row r="150" spans="1:19">
      <c r="A150" s="284" t="str">
        <f>'Council Own'!B6</f>
        <v>&lt;&lt;List Badge Here&gt;&gt;</v>
      </c>
      <c r="B150" s="284"/>
      <c r="C150" s="284"/>
      <c r="E150" s="289">
        <v>3</v>
      </c>
      <c r="F150" s="354" t="str">
        <f>'Council Own'!C39</f>
        <v>&lt;List Requirement Here&gt;</v>
      </c>
      <c r="G150" s="297" t="str">
        <f>IF('Council Own'!J39="A","A"," ")</f>
        <v xml:space="preserve"> </v>
      </c>
      <c r="I150" s="289">
        <v>3</v>
      </c>
      <c r="J150" s="354" t="str">
        <f>'Council Own'!C63</f>
        <v>&lt;List Requirement Here&gt;</v>
      </c>
      <c r="K150" s="297" t="str">
        <f>IF('Council Own'!J63="A","A"," ")</f>
        <v xml:space="preserve"> </v>
      </c>
      <c r="M150" s="289">
        <v>3</v>
      </c>
      <c r="N150" s="354" t="str">
        <f>'Council Own'!C87</f>
        <v>&lt;List Requirement Here&gt;</v>
      </c>
      <c r="O150" s="297" t="str">
        <f>IF('Council Own'!J87="A","A"," ")</f>
        <v xml:space="preserve"> </v>
      </c>
      <c r="Q150" s="289">
        <v>3</v>
      </c>
      <c r="R150" s="354" t="str">
        <f>'Council Own'!C111</f>
        <v>&lt;List Requirement Here&gt;</v>
      </c>
      <c r="S150" s="297" t="str">
        <f>IF('Council Own'!J111="A","A"," ")</f>
        <v xml:space="preserve"> </v>
      </c>
    </row>
    <row r="151" spans="1:19">
      <c r="A151" s="289">
        <v>1</v>
      </c>
      <c r="B151" s="354" t="str">
        <f>'Council Own'!C7</f>
        <v>&lt;List Requirement Here&gt;</v>
      </c>
      <c r="C151" s="297" t="str">
        <f>IF('Council Own'!J7="A","A"," ")</f>
        <v xml:space="preserve"> </v>
      </c>
      <c r="E151" s="289"/>
      <c r="F151" s="354" t="str">
        <f>'Council Own'!C40</f>
        <v>&lt;List Requirement Here&gt;</v>
      </c>
      <c r="G151" s="297" t="str">
        <f>IF('Council Own'!J40="A","A"," ")</f>
        <v xml:space="preserve"> </v>
      </c>
      <c r="I151" s="289"/>
      <c r="J151" s="354" t="str">
        <f>'Council Own'!C64</f>
        <v>&lt;List Requirement Here&gt;</v>
      </c>
      <c r="K151" s="297" t="str">
        <f>IF('Council Own'!J64="A","A"," ")</f>
        <v xml:space="preserve"> </v>
      </c>
      <c r="M151" s="289"/>
      <c r="N151" s="354" t="str">
        <f>'Council Own'!C88</f>
        <v>&lt;List Requirement Here&gt;</v>
      </c>
      <c r="O151" s="297" t="str">
        <f>IF('Council Own'!J88="A","A"," ")</f>
        <v xml:space="preserve"> </v>
      </c>
      <c r="Q151" s="289"/>
      <c r="R151" s="354" t="str">
        <f>'Council Own'!C112</f>
        <v>&lt;List Requirement Here&gt;</v>
      </c>
      <c r="S151" s="297" t="str">
        <f>IF('Council Own'!J112="A","A"," ")</f>
        <v xml:space="preserve"> </v>
      </c>
    </row>
    <row r="152" spans="1:19">
      <c r="A152" s="289"/>
      <c r="B152" s="354" t="str">
        <f>'Council Own'!C8</f>
        <v>&lt;List Requirement Here&gt;</v>
      </c>
      <c r="C152" s="297" t="str">
        <f>IF('Council Own'!J8="A","A"," ")</f>
        <v xml:space="preserve"> </v>
      </c>
      <c r="E152" s="289"/>
      <c r="F152" s="354" t="str">
        <f>'Council Own'!C41</f>
        <v>&lt;List Requirement Here&gt;</v>
      </c>
      <c r="G152" s="297" t="str">
        <f>IF('Council Own'!J41="A","A"," ")</f>
        <v xml:space="preserve"> </v>
      </c>
      <c r="I152" s="289"/>
      <c r="J152" s="354" t="str">
        <f>'Council Own'!C65</f>
        <v>&lt;List Requirement Here&gt;</v>
      </c>
      <c r="K152" s="297" t="str">
        <f>IF('Council Own'!J65="A","A"," ")</f>
        <v xml:space="preserve"> </v>
      </c>
      <c r="M152" s="289"/>
      <c r="N152" s="354" t="str">
        <f>'Council Own'!C89</f>
        <v>&lt;List Requirement Here&gt;</v>
      </c>
      <c r="O152" s="297" t="str">
        <f>IF('Council Own'!J89="A","A"," ")</f>
        <v xml:space="preserve"> </v>
      </c>
      <c r="Q152" s="289"/>
      <c r="R152" s="354" t="str">
        <f>'Council Own'!C113</f>
        <v>&lt;List Requirement Here&gt;</v>
      </c>
      <c r="S152" s="297" t="str">
        <f>IF('Council Own'!J113="A","A"," ")</f>
        <v xml:space="preserve"> </v>
      </c>
    </row>
    <row r="153" spans="1:19">
      <c r="A153" s="289"/>
      <c r="B153" s="354" t="str">
        <f>'Council Own'!C9</f>
        <v>&lt;List Requirement Here&gt;</v>
      </c>
      <c r="C153" s="297" t="str">
        <f>IF('Council Own'!J9="A","A"," ")</f>
        <v xml:space="preserve"> </v>
      </c>
      <c r="E153" s="289"/>
      <c r="F153" s="354" t="str">
        <f>'Council Own'!C42</f>
        <v>&lt;List Requirement Here&gt;</v>
      </c>
      <c r="G153" s="297" t="str">
        <f>IF('Council Own'!J42="A","A"," ")</f>
        <v xml:space="preserve"> </v>
      </c>
      <c r="I153" s="289"/>
      <c r="J153" s="354" t="str">
        <f>'Council Own'!C66</f>
        <v>&lt;List Requirement Here&gt;</v>
      </c>
      <c r="K153" s="297" t="str">
        <f>IF('Council Own'!J66="A","A"," ")</f>
        <v xml:space="preserve"> </v>
      </c>
      <c r="M153" s="289"/>
      <c r="N153" s="354" t="str">
        <f>'Council Own'!C90</f>
        <v>&lt;List Requirement Here&gt;</v>
      </c>
      <c r="O153" s="297" t="str">
        <f>IF('Council Own'!J90="A","A"," ")</f>
        <v xml:space="preserve"> </v>
      </c>
      <c r="Q153" s="289"/>
      <c r="R153" s="354" t="str">
        <f>'Council Own'!C114</f>
        <v>&lt;List Requirement Here&gt;</v>
      </c>
      <c r="S153" s="297" t="str">
        <f>IF('Council Own'!J114="A","A"," ")</f>
        <v xml:space="preserve"> </v>
      </c>
    </row>
    <row r="154" spans="1:19">
      <c r="A154" s="289"/>
      <c r="B154" s="354" t="str">
        <f>'Council Own'!C10</f>
        <v>&lt;List Requirement Here&gt;</v>
      </c>
      <c r="C154" s="297" t="str">
        <f>IF('Council Own'!J10="A","A"," ")</f>
        <v xml:space="preserve"> </v>
      </c>
      <c r="E154" s="289">
        <v>4</v>
      </c>
      <c r="F154" s="354" t="str">
        <f>'Council Own'!C43</f>
        <v>&lt;List Requirement Here&gt;</v>
      </c>
      <c r="G154" s="297" t="str">
        <f>IF('Council Own'!J43="A","A"," ")</f>
        <v xml:space="preserve"> </v>
      </c>
      <c r="I154" s="289">
        <v>4</v>
      </c>
      <c r="J154" s="354" t="str">
        <f>'Council Own'!C67</f>
        <v>&lt;List Requirement Here&gt;</v>
      </c>
      <c r="K154" s="297" t="str">
        <f>IF('Council Own'!J67="A","A"," ")</f>
        <v xml:space="preserve"> </v>
      </c>
      <c r="M154" s="289">
        <v>4</v>
      </c>
      <c r="N154" s="354" t="str">
        <f>'Council Own'!C91</f>
        <v>&lt;List Requirement Here&gt;</v>
      </c>
      <c r="O154" s="297" t="str">
        <f>IF('Council Own'!J91="A","A"," ")</f>
        <v xml:space="preserve"> </v>
      </c>
      <c r="Q154" s="289">
        <v>4</v>
      </c>
      <c r="R154" s="354" t="str">
        <f>'Council Own'!C115</f>
        <v>&lt;List Requirement Here&gt;</v>
      </c>
      <c r="S154" s="297" t="str">
        <f>IF('Council Own'!J115="A","A"," ")</f>
        <v xml:space="preserve"> </v>
      </c>
    </row>
    <row r="155" spans="1:19">
      <c r="A155" s="289">
        <v>2</v>
      </c>
      <c r="B155" s="354" t="str">
        <f>'Council Own'!C11</f>
        <v>&lt;List Requirement Here&gt;</v>
      </c>
      <c r="C155" s="297" t="str">
        <f>IF('Council Own'!J11="A","A"," ")</f>
        <v xml:space="preserve"> </v>
      </c>
      <c r="E155" s="289"/>
      <c r="F155" s="354" t="str">
        <f>'Council Own'!C44</f>
        <v>&lt;List Requirement Here&gt;</v>
      </c>
      <c r="G155" s="297" t="str">
        <f>IF('Council Own'!J44="A","A"," ")</f>
        <v xml:space="preserve"> </v>
      </c>
      <c r="I155" s="289"/>
      <c r="J155" s="354" t="str">
        <f>'Council Own'!C68</f>
        <v>&lt;List Requirement Here&gt;</v>
      </c>
      <c r="K155" s="297" t="str">
        <f>IF('Council Own'!J68="A","A"," ")</f>
        <v xml:space="preserve"> </v>
      </c>
      <c r="M155" s="289"/>
      <c r="N155" s="354" t="str">
        <f>'Council Own'!C92</f>
        <v>&lt;List Requirement Here&gt;</v>
      </c>
      <c r="O155" s="297" t="str">
        <f>IF('Council Own'!J92="A","A"," ")</f>
        <v xml:space="preserve"> </v>
      </c>
      <c r="Q155" s="289"/>
      <c r="R155" s="354" t="str">
        <f>'Council Own'!C116</f>
        <v>&lt;List Requirement Here&gt;</v>
      </c>
      <c r="S155" s="297" t="str">
        <f>IF('Council Own'!J116="A","A"," ")</f>
        <v xml:space="preserve"> </v>
      </c>
    </row>
    <row r="156" spans="1:19">
      <c r="A156" s="289"/>
      <c r="B156" s="354" t="str">
        <f>'Council Own'!C12</f>
        <v>&lt;List Requirement Here&gt;</v>
      </c>
      <c r="C156" s="297" t="str">
        <f>IF('Council Own'!J12="A","A"," ")</f>
        <v xml:space="preserve"> </v>
      </c>
      <c r="E156" s="289"/>
      <c r="F156" s="354" t="str">
        <f>'Council Own'!C45</f>
        <v>&lt;List Requirement Here&gt;</v>
      </c>
      <c r="G156" s="297" t="str">
        <f>IF('Council Own'!J45="A","A"," ")</f>
        <v xml:space="preserve"> </v>
      </c>
      <c r="I156" s="289"/>
      <c r="J156" s="354" t="str">
        <f>'Council Own'!C69</f>
        <v>&lt;List Requirement Here&gt;</v>
      </c>
      <c r="K156" s="297" t="str">
        <f>IF('Council Own'!J69="A","A"," ")</f>
        <v xml:space="preserve"> </v>
      </c>
      <c r="M156" s="289"/>
      <c r="N156" s="354" t="str">
        <f>'Council Own'!C93</f>
        <v>&lt;List Requirement Here&gt;</v>
      </c>
      <c r="O156" s="297" t="str">
        <f>IF('Council Own'!J93="A","A"," ")</f>
        <v xml:space="preserve"> </v>
      </c>
      <c r="Q156" s="289"/>
      <c r="R156" s="354" t="str">
        <f>'Council Own'!C117</f>
        <v>&lt;List Requirement Here&gt;</v>
      </c>
      <c r="S156" s="297" t="str">
        <f>IF('Council Own'!J117="A","A"," ")</f>
        <v xml:space="preserve"> </v>
      </c>
    </row>
    <row r="157" spans="1:19">
      <c r="A157" s="289"/>
      <c r="B157" s="354" t="str">
        <f>'Council Own'!C13</f>
        <v>&lt;List Requirement Here&gt;</v>
      </c>
      <c r="C157" s="297" t="str">
        <f>IF('Council Own'!J13="A","A"," ")</f>
        <v xml:space="preserve"> </v>
      </c>
      <c r="E157" s="289"/>
      <c r="F157" s="354" t="str">
        <f>'Council Own'!C46</f>
        <v>&lt;List Requirement Here&gt;</v>
      </c>
      <c r="G157" s="297" t="str">
        <f>IF('Council Own'!J46="A","A"," ")</f>
        <v xml:space="preserve"> </v>
      </c>
      <c r="I157" s="289"/>
      <c r="J157" s="354" t="str">
        <f>'Council Own'!C70</f>
        <v>&lt;List Requirement Here&gt;</v>
      </c>
      <c r="K157" s="297" t="str">
        <f>IF('Council Own'!J70="A","A"," ")</f>
        <v xml:space="preserve"> </v>
      </c>
      <c r="M157" s="289"/>
      <c r="N157" s="354" t="str">
        <f>'Council Own'!C94</f>
        <v>&lt;List Requirement Here&gt;</v>
      </c>
      <c r="O157" s="297" t="str">
        <f>IF('Council Own'!J94="A","A"," ")</f>
        <v xml:space="preserve"> </v>
      </c>
      <c r="Q157" s="289"/>
      <c r="R157" s="354" t="str">
        <f>'Council Own'!C118</f>
        <v>&lt;List Requirement Here&gt;</v>
      </c>
      <c r="S157" s="297" t="str">
        <f>IF('Council Own'!J118="A","A"," ")</f>
        <v xml:space="preserve"> </v>
      </c>
    </row>
    <row r="158" spans="1:19">
      <c r="A158" s="289"/>
      <c r="B158" s="354" t="str">
        <f>'Council Own'!C14</f>
        <v>&lt;List Requirement Here&gt;</v>
      </c>
      <c r="C158" s="297" t="str">
        <f>IF('Council Own'!J14="A","A"," ")</f>
        <v xml:space="preserve"> </v>
      </c>
      <c r="E158" s="289">
        <v>5</v>
      </c>
      <c r="F158" s="354" t="str">
        <f>'Council Own'!C47</f>
        <v>&lt;List Requirement Here&gt;</v>
      </c>
      <c r="G158" s="297" t="str">
        <f>IF('Council Own'!J47="A","A"," ")</f>
        <v xml:space="preserve"> </v>
      </c>
      <c r="I158" s="289">
        <v>5</v>
      </c>
      <c r="J158" s="354" t="str">
        <f>'Council Own'!C71</f>
        <v>&lt;List Requirement Here&gt;</v>
      </c>
      <c r="K158" s="297" t="str">
        <f>IF('Council Own'!J71="A","A"," ")</f>
        <v xml:space="preserve"> </v>
      </c>
      <c r="M158" s="289">
        <v>5</v>
      </c>
      <c r="N158" s="354" t="str">
        <f>'Council Own'!C95</f>
        <v>&lt;List Requirement Here&gt;</v>
      </c>
      <c r="O158" s="297" t="str">
        <f>IF('Council Own'!J95="A","A"," ")</f>
        <v xml:space="preserve"> </v>
      </c>
      <c r="Q158" s="289">
        <v>5</v>
      </c>
      <c r="R158" s="354" t="str">
        <f>'Council Own'!C119</f>
        <v>&lt;List Requirement Here&gt;</v>
      </c>
      <c r="S158" s="297" t="str">
        <f>IF('Council Own'!J119="A","A"," ")</f>
        <v xml:space="preserve"> </v>
      </c>
    </row>
    <row r="159" spans="1:19">
      <c r="A159" s="289">
        <v>3</v>
      </c>
      <c r="B159" s="354" t="str">
        <f>'Council Own'!C15</f>
        <v>&lt;List Requirement Here&gt;</v>
      </c>
      <c r="C159" s="297" t="str">
        <f>IF('Council Own'!J15="A","A"," ")</f>
        <v xml:space="preserve"> </v>
      </c>
      <c r="E159" s="289"/>
      <c r="F159" s="354" t="str">
        <f>'Council Own'!C48</f>
        <v>&lt;List Requirement Here&gt;</v>
      </c>
      <c r="G159" s="297" t="str">
        <f>IF('Council Own'!J48="A","A"," ")</f>
        <v xml:space="preserve"> </v>
      </c>
      <c r="I159" s="289"/>
      <c r="J159" s="354" t="str">
        <f>'Council Own'!C72</f>
        <v>&lt;List Requirement Here&gt;</v>
      </c>
      <c r="K159" s="297" t="str">
        <f>IF('Council Own'!J72="A","A"," ")</f>
        <v xml:space="preserve"> </v>
      </c>
      <c r="M159" s="289"/>
      <c r="N159" s="354" t="str">
        <f>'Council Own'!C96</f>
        <v>&lt;List Requirement Here&gt;</v>
      </c>
      <c r="O159" s="297" t="str">
        <f>IF('Council Own'!J96="A","A"," ")</f>
        <v xml:space="preserve"> </v>
      </c>
      <c r="Q159" s="289"/>
      <c r="R159" s="354" t="str">
        <f>'Council Own'!C120</f>
        <v>&lt;List Requirement Here&gt;</v>
      </c>
      <c r="S159" s="297" t="str">
        <f>IF('Council Own'!J120="A","A"," ")</f>
        <v xml:space="preserve"> </v>
      </c>
    </row>
    <row r="160" spans="1:19">
      <c r="A160" s="289"/>
      <c r="B160" s="354" t="str">
        <f>'Council Own'!C16</f>
        <v>&lt;List Requirement Here&gt;</v>
      </c>
      <c r="C160" s="297" t="str">
        <f>IF('Council Own'!J16="A","A"," ")</f>
        <v xml:space="preserve"> </v>
      </c>
      <c r="E160" s="289"/>
      <c r="F160" s="354" t="str">
        <f>'Council Own'!C49</f>
        <v>&lt;List Requirement Here&gt;</v>
      </c>
      <c r="G160" s="297" t="str">
        <f>IF('Council Own'!J49="A","A"," ")</f>
        <v xml:space="preserve"> </v>
      </c>
      <c r="I160" s="289"/>
      <c r="J160" s="354" t="str">
        <f>'Council Own'!C73</f>
        <v>&lt;List Requirement Here&gt;</v>
      </c>
      <c r="K160" s="297" t="str">
        <f>IF('Council Own'!J73="A","A"," ")</f>
        <v xml:space="preserve"> </v>
      </c>
      <c r="M160" s="289"/>
      <c r="N160" s="354" t="str">
        <f>'Council Own'!C97</f>
        <v>&lt;List Requirement Here&gt;</v>
      </c>
      <c r="O160" s="297" t="str">
        <f>IF('Council Own'!J97="A","A"," ")</f>
        <v xml:space="preserve"> </v>
      </c>
      <c r="Q160" s="289"/>
      <c r="R160" s="354" t="str">
        <f>'Council Own'!C121</f>
        <v>&lt;List Requirement Here&gt;</v>
      </c>
      <c r="S160" s="297" t="str">
        <f>IF('Council Own'!J121="A","A"," ")</f>
        <v xml:space="preserve"> </v>
      </c>
    </row>
    <row r="161" spans="1:19">
      <c r="A161" s="289"/>
      <c r="B161" s="354" t="str">
        <f>'Council Own'!C17</f>
        <v>&lt;List Requirement Here&gt;</v>
      </c>
      <c r="C161" s="297" t="str">
        <f>IF('Council Own'!J17="A","A"," ")</f>
        <v xml:space="preserve"> </v>
      </c>
      <c r="E161" s="289"/>
      <c r="F161" s="354" t="str">
        <f>'Council Own'!C50</f>
        <v>&lt;List Requirement Here&gt;</v>
      </c>
      <c r="G161" s="297" t="str">
        <f>IF('Council Own'!J50="A","A"," ")</f>
        <v xml:space="preserve"> </v>
      </c>
      <c r="I161" s="289"/>
      <c r="J161" s="354" t="str">
        <f>'Council Own'!C74</f>
        <v>&lt;List Requirement Here&gt;</v>
      </c>
      <c r="K161" s="297" t="str">
        <f>IF('Council Own'!J68="A","A"," ")</f>
        <v xml:space="preserve"> </v>
      </c>
      <c r="M161" s="289"/>
      <c r="N161" s="354" t="str">
        <f>'Council Own'!C98</f>
        <v>&lt;List Requirement Here&gt;</v>
      </c>
      <c r="O161" s="297" t="str">
        <f>IF('Council Own'!J98="A","A"," ")</f>
        <v xml:space="preserve"> </v>
      </c>
      <c r="Q161" s="289"/>
      <c r="R161" s="354" t="str">
        <f>'Council Own'!C122</f>
        <v>&lt;List Requirement Here&gt;</v>
      </c>
      <c r="S161" s="297" t="str">
        <f>IF('Council Own'!J122="A","A"," ")</f>
        <v xml:space="preserve"> </v>
      </c>
    </row>
    <row r="162" spans="1:19">
      <c r="A162" s="289"/>
      <c r="B162" s="354" t="str">
        <f>'Council Own'!C18</f>
        <v>&lt;List Requirement Here&gt;</v>
      </c>
      <c r="C162" s="297" t="str">
        <f>IF('Council Own'!J18="A","A"," ")</f>
        <v xml:space="preserve"> </v>
      </c>
    </row>
    <row r="163" spans="1:19">
      <c r="A163" s="289">
        <v>4</v>
      </c>
      <c r="B163" s="354" t="str">
        <f>'Council Own'!C19</f>
        <v>&lt;List Requirement Here&gt;</v>
      </c>
      <c r="C163" s="297" t="str">
        <f>IF('Council Own'!J19="A","A"," ")</f>
        <v xml:space="preserve"> </v>
      </c>
    </row>
    <row r="164" spans="1:19">
      <c r="A164" s="289"/>
      <c r="B164" s="354" t="str">
        <f>'Council Own'!C20</f>
        <v>&lt;List Requirement Here&gt;</v>
      </c>
      <c r="C164" s="297" t="str">
        <f>IF('Council Own'!J20="A","A"," ")</f>
        <v xml:space="preserve"> </v>
      </c>
    </row>
    <row r="165" spans="1:19">
      <c r="A165" s="289"/>
      <c r="B165" s="354" t="str">
        <f>'Council Own'!C21</f>
        <v>&lt;List Requirement Here&gt;</v>
      </c>
      <c r="C165" s="297" t="str">
        <f>IF('Council Own'!J21="A","A"," ")</f>
        <v xml:space="preserve"> </v>
      </c>
    </row>
    <row r="166" spans="1:19">
      <c r="A166" s="289"/>
      <c r="B166" s="354" t="str">
        <f>'Council Own'!C22</f>
        <v>&lt;List Requirement Here&gt;</v>
      </c>
      <c r="C166" s="297" t="str">
        <f>IF('Council Own'!J22="A","A"," ")</f>
        <v xml:space="preserve"> </v>
      </c>
    </row>
    <row r="167" spans="1:19">
      <c r="A167" s="289">
        <v>5</v>
      </c>
      <c r="B167" s="354" t="str">
        <f>'Council Own'!C23</f>
        <v>&lt;List Requirement Here&gt;</v>
      </c>
      <c r="C167" s="297" t="str">
        <f>IF('Council Own'!J23="A","A"," ")</f>
        <v xml:space="preserve"> </v>
      </c>
    </row>
    <row r="168" spans="1:19">
      <c r="A168" s="289"/>
      <c r="B168" s="354" t="str">
        <f>'Council Own'!C24</f>
        <v>&lt;List Requirement Here&gt;</v>
      </c>
      <c r="C168" s="297" t="str">
        <f>IF('Council Own'!J24="A","A"," ")</f>
        <v xml:space="preserve"> </v>
      </c>
    </row>
    <row r="169" spans="1:19">
      <c r="A169" s="289"/>
      <c r="B169" s="354" t="str">
        <f>'Council Own'!C25</f>
        <v>&lt;List Requirement Here&gt;</v>
      </c>
      <c r="C169" s="297" t="str">
        <f>IF('Council Own'!J25="A","A"," ")</f>
        <v xml:space="preserve"> </v>
      </c>
    </row>
    <row r="170" spans="1:19" ht="12.75" customHeight="1">
      <c r="A170" s="289"/>
      <c r="B170" s="354" t="str">
        <f>'Council Own'!C26</f>
        <v>&lt;List Requirement Here&gt;</v>
      </c>
      <c r="C170" s="297" t="str">
        <f>IF('Council Own'!J26="A","A","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1.xml><?xml version="1.0" encoding="utf-8"?>
<worksheet xmlns="http://schemas.openxmlformats.org/spreadsheetml/2006/main" xmlns:r="http://schemas.openxmlformats.org/officeDocument/2006/relationships">
  <sheetPr codeName="Sheet21"/>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8</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IF(Badges!K58="A","A"," ")</f>
        <v xml:space="preserve"> </v>
      </c>
      <c r="I4" s="289"/>
      <c r="J4" s="292" t="str">
        <f>Badges!C132</f>
        <v>Make a pinch pot</v>
      </c>
      <c r="K4" s="290" t="str">
        <f>IF(Badges!K132="A","A"," ")</f>
        <v xml:space="preserve"> </v>
      </c>
      <c r="M4" s="289"/>
      <c r="N4" s="292" t="str">
        <f>Badges!C205</f>
        <v>GORP</v>
      </c>
      <c r="O4" s="290" t="str">
        <f>IF(Badges!K205="A","A"," ")</f>
        <v xml:space="preserve"> </v>
      </c>
      <c r="Q4" s="289"/>
      <c r="R4" s="292" t="str">
        <f>Badges!C279</f>
        <v>If you have a pet of your own, make</v>
      </c>
      <c r="S4" s="290" t="str">
        <f>IF(Badges!K279="A","A"," ")</f>
        <v xml:space="preserve"> </v>
      </c>
      <c r="T4" s="463"/>
      <c r="U4" s="463"/>
    </row>
    <row r="5" spans="1:21" ht="12.75" customHeight="1">
      <c r="A5" s="485" t="str">
        <f>Summary!A5</f>
        <v>Computer Expert</v>
      </c>
      <c r="B5" s="486"/>
      <c r="C5" s="342" t="str">
        <f>IF(Badges!K28="C","C",IF(Badges!K28="P","P",""))</f>
        <v/>
      </c>
      <c r="E5" s="289"/>
      <c r="F5" s="292" t="str">
        <f>Badges!C59</f>
        <v>Ask a dancer for help</v>
      </c>
      <c r="G5" s="290" t="str">
        <f>IF(Badges!K59="A","A"," ")</f>
        <v xml:space="preserve"> </v>
      </c>
      <c r="I5" s="289"/>
      <c r="J5" s="292" t="str">
        <f>Badges!C133</f>
        <v>Make a coil pot</v>
      </c>
      <c r="K5" s="290" t="str">
        <f>IF(Badges!K133="A","A"," ")</f>
        <v xml:space="preserve"> </v>
      </c>
      <c r="M5" s="289"/>
      <c r="N5" s="292" t="str">
        <f>Badges!C206</f>
        <v>Make a "walking salad"</v>
      </c>
      <c r="O5" s="290" t="str">
        <f>IF(Badges!K206="A","A"," ")</f>
        <v xml:space="preserve"> </v>
      </c>
      <c r="Q5" s="289"/>
      <c r="R5" s="292" t="str">
        <f>Badges!C280</f>
        <v>Volunteer to feed someone else's</v>
      </c>
      <c r="S5" s="290" t="str">
        <f>IF(Badges!K280="A","A"," ")</f>
        <v xml:space="preserve"> </v>
      </c>
      <c r="T5" s="463"/>
      <c r="U5" s="463"/>
    </row>
    <row r="6" spans="1:21" ht="12.75" customHeight="1">
      <c r="A6" s="475" t="str">
        <f>Summary!A6</f>
        <v>My Best Self</v>
      </c>
      <c r="B6" s="476"/>
      <c r="C6" s="291" t="str">
        <f>IF(Badges!K51="C","C",IF(Badges!K51="P","P",""))</f>
        <v/>
      </c>
      <c r="E6" s="289"/>
      <c r="F6" s="292" t="str">
        <f>Badges!C60</f>
        <v>Try "dancersise"</v>
      </c>
      <c r="G6" s="290" t="str">
        <f>IF(Badges!K60="A","A"," ")</f>
        <v xml:space="preserve"> </v>
      </c>
      <c r="I6" s="289"/>
      <c r="J6" s="292" t="str">
        <f>Badges!C134</f>
        <v>Make a slab pot</v>
      </c>
      <c r="K6" s="290" t="str">
        <f>IF(Badges!K134="A","A"," ")</f>
        <v xml:space="preserve"> </v>
      </c>
      <c r="M6" s="289"/>
      <c r="N6" s="292" t="str">
        <f>Badges!C207</f>
        <v>Bring a "nose-bag lunch"</v>
      </c>
      <c r="O6" s="290" t="str">
        <f>IF(Badges!K207="A","A"," ")</f>
        <v xml:space="preserve"> </v>
      </c>
      <c r="Q6" s="289"/>
      <c r="R6" s="292" t="str">
        <f>Badges!C281</f>
        <v>Make a pet budget for two pets</v>
      </c>
      <c r="S6" s="290" t="str">
        <f>IF(Badges!K281="A","A"," ")</f>
        <v xml:space="preserve"> </v>
      </c>
      <c r="T6" s="463"/>
      <c r="U6" s="463"/>
    </row>
    <row r="7" spans="1:21">
      <c r="A7" s="475" t="str">
        <f>Summary!A7</f>
        <v>Dancer</v>
      </c>
      <c r="B7" s="476"/>
      <c r="C7" s="291" t="str">
        <f>IF(Badges!K74="C","C",IF(Badges!K74="P","P",""))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IF(Badges!K97="C","C",IF(Badges!K97="P","P",""))</f>
        <v/>
      </c>
      <c r="E8" s="289"/>
      <c r="F8" s="292" t="str">
        <f>Badges!C62</f>
        <v>Head to the studio</v>
      </c>
      <c r="G8" s="290" t="str">
        <f>IF(Badges!K62="A","A"," ")</f>
        <v xml:space="preserve"> </v>
      </c>
      <c r="I8" s="289"/>
      <c r="J8" s="292" t="str">
        <f>Badges!C136</f>
        <v>Decorate a tile</v>
      </c>
      <c r="K8" s="290" t="str">
        <f>IF(Badges!K136="A","A"," ")</f>
        <v xml:space="preserve"> </v>
      </c>
      <c r="M8" s="289"/>
      <c r="N8" s="292" t="str">
        <f>Badges!C209</f>
        <v>Have a scavenger hunt</v>
      </c>
      <c r="O8" s="290" t="str">
        <f>IF(Badges!K209="A","A"," ")</f>
        <v xml:space="preserve"> </v>
      </c>
      <c r="Q8" s="289">
        <v>1</v>
      </c>
      <c r="R8" s="292" t="str">
        <f>Badges!C285</f>
        <v>Try a scavenger hunt</v>
      </c>
      <c r="S8" s="304"/>
    </row>
    <row r="9" spans="1:21">
      <c r="A9" s="477" t="str">
        <f>Summary!A9</f>
        <v>My Family Story</v>
      </c>
      <c r="B9" s="478"/>
      <c r="C9" s="341" t="str">
        <f>IF(Badges!K120="C","C",IF(Badges!K120="P","P",""))</f>
        <v/>
      </c>
      <c r="E9" s="289"/>
      <c r="F9" s="292" t="str">
        <f>Badges!C63</f>
        <v>Team up with an adult to find</v>
      </c>
      <c r="G9" s="290" t="str">
        <f>IF(Badges!K63="A","A"," ")</f>
        <v xml:space="preserve"> </v>
      </c>
      <c r="I9" s="289"/>
      <c r="J9" s="292" t="str">
        <f>Badges!C137</f>
        <v>Make a pinch or slab sculpture</v>
      </c>
      <c r="K9" s="290" t="str">
        <f>IF(Badges!K137="A","A"," ")</f>
        <v xml:space="preserve"> </v>
      </c>
      <c r="M9" s="289"/>
      <c r="N9" s="292" t="str">
        <f>Badges!C210</f>
        <v>Play "I Spy"</v>
      </c>
      <c r="O9" s="290" t="str">
        <f>IF(Badges!K210="A","A"," ")</f>
        <v xml:space="preserve"> </v>
      </c>
      <c r="Q9" s="289"/>
      <c r="R9" s="292" t="str">
        <f>Badges!C286</f>
        <v>Find it</v>
      </c>
      <c r="S9" s="290" t="str">
        <f>IF(Badges!K286="A","A"," ")</f>
        <v xml:space="preserve"> </v>
      </c>
    </row>
    <row r="10" spans="1:21">
      <c r="A10" s="484" t="str">
        <f>Summary!A10</f>
        <v>It's Your Planet -- Love It!</v>
      </c>
      <c r="B10" s="484"/>
      <c r="C10" s="484"/>
      <c r="E10" s="289"/>
      <c r="F10" s="292" t="str">
        <f>Badges!C64</f>
        <v>Pretend you're a Girl Scout</v>
      </c>
      <c r="G10" s="290" t="str">
        <f>IF(Badges!K64="A","A"," ")</f>
        <v xml:space="preserve"> </v>
      </c>
      <c r="I10" s="289"/>
      <c r="J10" s="292" t="str">
        <f>Badges!C138</f>
        <v>Make beads for jewelry</v>
      </c>
      <c r="K10" s="290" t="str">
        <f>IF(Badges!K138="A","A"," ")</f>
        <v xml:space="preserve"> </v>
      </c>
      <c r="M10" s="289"/>
      <c r="N10" s="292" t="str">
        <f>Badges!C211</f>
        <v>Do a detective hike</v>
      </c>
      <c r="O10" s="290" t="str">
        <f>IF(Badges!K211="A","A"," ")</f>
        <v xml:space="preserve"> </v>
      </c>
      <c r="Q10" s="289"/>
      <c r="R10" s="292" t="str">
        <f>Badges!C287</f>
        <v>See it</v>
      </c>
      <c r="S10" s="290" t="str">
        <f>IF(Badges!K287="A","A"," ")</f>
        <v xml:space="preserve"> </v>
      </c>
    </row>
    <row r="11" spans="1:21">
      <c r="A11" s="485" t="str">
        <f>Summary!A11</f>
        <v>Potter</v>
      </c>
      <c r="B11" s="486"/>
      <c r="C11" s="342" t="str">
        <f>IF(Badges!K144="C","C",IF(Badges!K144="P","P",""))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IF(Badges!K288="A","A"," ")</f>
        <v xml:space="preserve"> </v>
      </c>
    </row>
    <row r="12" spans="1:21">
      <c r="A12" s="475" t="str">
        <f>Summary!A12</f>
        <v>Household Elf</v>
      </c>
      <c r="B12" s="476"/>
      <c r="C12" s="291" t="str">
        <f>IF(Badges!K167="C","C",IF(Badges!K167="P","P",""))</f>
        <v/>
      </c>
      <c r="E12" s="289"/>
      <c r="F12" s="292" t="str">
        <f>Badges!C66</f>
        <v>Create a special-occasion dance</v>
      </c>
      <c r="G12" s="290" t="str">
        <f>IF(Badges!K66="A","A"," ")</f>
        <v xml:space="preserve"> </v>
      </c>
      <c r="I12" s="289"/>
      <c r="J12" s="292" t="str">
        <f>Badges!C140</f>
        <v>Dip your pottery</v>
      </c>
      <c r="K12" s="290" t="str">
        <f>IF(Badges!K140="A","A","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IF(Badges!K190="C","C",IF(Badges!K190="P","P",""))</f>
        <v/>
      </c>
      <c r="E13" s="289"/>
      <c r="F13" s="292" t="str">
        <f>Badges!C67</f>
        <v>Use dance to tell a story</v>
      </c>
      <c r="G13" s="290" t="str">
        <f>IF(Badges!K67="A","A"," ")</f>
        <v xml:space="preserve"> </v>
      </c>
      <c r="I13" s="289"/>
      <c r="J13" s="292" t="str">
        <f>Badges!C141</f>
        <v>Paint on glaze</v>
      </c>
      <c r="K13" s="290" t="str">
        <f>IF(Badges!K141="A","A"," ")</f>
        <v xml:space="preserve"> </v>
      </c>
      <c r="M13" s="289"/>
      <c r="N13" s="292" t="str">
        <f>Badges!C216</f>
        <v>Set your alarm</v>
      </c>
      <c r="O13" s="290" t="str">
        <f>IF(Badges!K216="A","A"," ")</f>
        <v xml:space="preserve"> </v>
      </c>
      <c r="Q13" s="289"/>
      <c r="R13" s="292" t="str">
        <f>Badges!C290</f>
        <v>Get a clue</v>
      </c>
      <c r="S13" s="290" t="str">
        <f>IF(Badges!K290="A","A"," ")</f>
        <v xml:space="preserve"> </v>
      </c>
    </row>
    <row r="14" spans="1:21">
      <c r="A14" s="475" t="str">
        <f>Summary!A14</f>
        <v>Hiker</v>
      </c>
      <c r="B14" s="476"/>
      <c r="C14" s="291" t="str">
        <f>IF(Badges!K213="C","C",IF(Badges!K213="P","P",""))</f>
        <v/>
      </c>
      <c r="E14" s="289"/>
      <c r="F14" s="292" t="str">
        <f>Badges!C68</f>
        <v>Make up a dance to your favorite</v>
      </c>
      <c r="G14" s="290" t="str">
        <f>IF(Badges!K68="A","A"," ")</f>
        <v xml:space="preserve"> </v>
      </c>
      <c r="I14" s="289"/>
      <c r="J14" s="292" t="str">
        <f>Badges!C142</f>
        <v>Sponge paint your pottery</v>
      </c>
      <c r="K14" s="290" t="str">
        <f>IF(Badges!K142="A","A"," ")</f>
        <v xml:space="preserve"> </v>
      </c>
      <c r="M14" s="289"/>
      <c r="N14" s="292" t="str">
        <f>Badges!C217</f>
        <v>Lay out your clothes</v>
      </c>
      <c r="O14" s="290" t="str">
        <f>IF(Badges!K217="A","A"," ")</f>
        <v xml:space="preserve"> </v>
      </c>
      <c r="Q14" s="289"/>
      <c r="R14" s="292" t="str">
        <f>Badges!C291</f>
        <v>Mystery box</v>
      </c>
      <c r="S14" s="290" t="str">
        <f>IF(Badges!K291="A","A"," ")</f>
        <v xml:space="preserve"> </v>
      </c>
    </row>
    <row r="15" spans="1:21">
      <c r="A15" s="477" t="str">
        <f>Summary!A15</f>
        <v>My Great Day</v>
      </c>
      <c r="B15" s="478"/>
      <c r="C15" s="341" t="str">
        <f>IF(Badges!K236="C","C",IF(Badges!K236="P","P",""))</f>
        <v/>
      </c>
      <c r="E15" s="289">
        <v>5</v>
      </c>
      <c r="F15" s="292" t="str">
        <f>Badges!C69</f>
        <v>Show your moves</v>
      </c>
      <c r="G15" s="304"/>
      <c r="I15" s="466" t="str">
        <f>Badges!B145</f>
        <v>Household Elf</v>
      </c>
      <c r="J15" s="467"/>
      <c r="K15" s="467"/>
      <c r="M15" s="289"/>
      <c r="N15" s="292" t="str">
        <f>Badges!C218</f>
        <v>Make your bed</v>
      </c>
      <c r="O15" s="290" t="str">
        <f>IF(Badges!K218="A","A"," ")</f>
        <v xml:space="preserve"> </v>
      </c>
      <c r="Q15" s="289"/>
      <c r="R15" s="292" t="str">
        <f>Badges!C292</f>
        <v>Who's who</v>
      </c>
      <c r="S15" s="290" t="str">
        <f>IF(Badges!K292="A","A"," ")</f>
        <v xml:space="preserve"> </v>
      </c>
    </row>
    <row r="16" spans="1:21">
      <c r="A16" s="484" t="str">
        <f>Summary!A16</f>
        <v>It's Your Story -- Tell It!</v>
      </c>
      <c r="B16" s="484"/>
      <c r="C16" s="484"/>
      <c r="E16" s="289"/>
      <c r="F16" s="292" t="str">
        <f>Badges!C70</f>
        <v>Throw a dance party</v>
      </c>
      <c r="G16" s="290" t="str">
        <f>IF(Badges!K70="A","A","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IF(Badges!K260="C","C",IF(Badges!K260="P","P",""))</f>
        <v/>
      </c>
      <c r="E17" s="289"/>
      <c r="F17" s="292" t="str">
        <f>Badges!C71</f>
        <v>Perform a dance show for your</v>
      </c>
      <c r="G17" s="290" t="str">
        <f>IF(Badges!K71="A","A"," ")</f>
        <v xml:space="preserve"> </v>
      </c>
      <c r="I17" s="289"/>
      <c r="J17" s="292" t="str">
        <f>Badges!C147</f>
        <v>Be a light-saver</v>
      </c>
      <c r="K17" s="290" t="str">
        <f>IF(Badges!K146="A","A"," ")</f>
        <v xml:space="preserve"> </v>
      </c>
      <c r="M17" s="289"/>
      <c r="N17" s="292" t="str">
        <f>Badges!C220</f>
        <v>Sort your school supplies</v>
      </c>
      <c r="O17" s="290" t="str">
        <f>IF(Badges!K220="A","A"," ")</f>
        <v xml:space="preserve"> </v>
      </c>
      <c r="Q17" s="289"/>
      <c r="R17" s="292" t="str">
        <f>Badges!C294</f>
        <v>Pin the tail on…</v>
      </c>
      <c r="S17" s="290" t="str">
        <f>IF(Badges!K294="A","A"," ")</f>
        <v xml:space="preserve"> </v>
      </c>
    </row>
    <row r="18" spans="1:19">
      <c r="A18" s="475" t="str">
        <f>Summary!A18</f>
        <v>Pets</v>
      </c>
      <c r="B18" s="476"/>
      <c r="C18" s="291" t="str">
        <f>IF(Badges!K283="C","C",IF(Badges!K283="P","P",""))</f>
        <v/>
      </c>
      <c r="E18" s="289"/>
      <c r="F18" s="292" t="str">
        <f>Badges!C72</f>
        <v>Perform a dance for your family</v>
      </c>
      <c r="G18" s="290" t="str">
        <f>IF(Badges!K72="A","A"," ")</f>
        <v xml:space="preserve"> </v>
      </c>
      <c r="I18" s="289"/>
      <c r="J18" s="292" t="str">
        <f>Badges!C148</f>
        <v>Go on an energy scavenger hunt</v>
      </c>
      <c r="K18" s="290" t="str">
        <f>IF(Badges!K147="A","A"," ")</f>
        <v xml:space="preserve"> </v>
      </c>
      <c r="M18" s="289"/>
      <c r="N18" s="292" t="str">
        <f>Badges!C221</f>
        <v>Make and label play-stuff bins</v>
      </c>
      <c r="O18" s="290" t="str">
        <f>IF(Badges!K221="A","A"," ")</f>
        <v xml:space="preserve"> </v>
      </c>
      <c r="Q18" s="289"/>
      <c r="R18" s="292" t="str">
        <f>Badges!C295</f>
        <v>Heat things up</v>
      </c>
      <c r="S18" s="290" t="str">
        <f>IF(Badges!K295="A","A"," ")</f>
        <v xml:space="preserve"> </v>
      </c>
    </row>
    <row r="19" spans="1:19">
      <c r="A19" s="475" t="str">
        <f>Summary!A19</f>
        <v>Making Games</v>
      </c>
      <c r="B19" s="476"/>
      <c r="C19" s="291" t="str">
        <f>IF(Badges!K306="C","C",IF(Badges!K306="P","P",""))</f>
        <v/>
      </c>
      <c r="E19" s="466" t="str">
        <f>Badges!B75</f>
        <v>Home Scientist</v>
      </c>
      <c r="F19" s="467"/>
      <c r="G19" s="467"/>
      <c r="I19" s="289"/>
      <c r="J19" s="292" t="str">
        <f>Badges!C149</f>
        <v>Find out about three ways to use</v>
      </c>
      <c r="K19" s="290" t="str">
        <f>IF(Badges!K148="A","A"," ")</f>
        <v xml:space="preserve"> </v>
      </c>
      <c r="M19" s="289"/>
      <c r="N19" s="292" t="str">
        <f>Badges!C222</f>
        <v>Organize your clothes</v>
      </c>
      <c r="O19" s="290" t="str">
        <f>IF(Badges!K222="A","A"," ")</f>
        <v xml:space="preserve"> </v>
      </c>
      <c r="Q19" s="289"/>
      <c r="R19" s="292" t="str">
        <f>Badges!C296</f>
        <v>Race day</v>
      </c>
      <c r="S19" s="290" t="str">
        <f>IF(Badges!K296="A","A"," ")</f>
        <v xml:space="preserve"> </v>
      </c>
    </row>
    <row r="20" spans="1:19">
      <c r="A20" s="475" t="str">
        <f>Summary!A20</f>
        <v>Inventor</v>
      </c>
      <c r="B20" s="476"/>
      <c r="C20" s="291" t="str">
        <f>IF(Badges!K329="C","C",IF(Badges!K329="P","P",""))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IF(Badges!K352="C","C",IF(Badges!K352="P","P",""))</f>
        <v/>
      </c>
      <c r="E21" s="289"/>
      <c r="F21" s="292" t="str">
        <f>Badges!C77</f>
        <v>Make a salad dressing</v>
      </c>
      <c r="G21" s="290" t="str">
        <f>IF(Badges!K77="A","A"," ")</f>
        <v xml:space="preserve"> </v>
      </c>
      <c r="I21" s="289"/>
      <c r="J21" s="292" t="str">
        <f>Badges!C151</f>
        <v>Use less water by taking shorter</v>
      </c>
      <c r="K21" s="290" t="str">
        <f>IF(Badges!K150="A","A"," ")</f>
        <v xml:space="preserve"> </v>
      </c>
      <c r="M21" s="289"/>
      <c r="N21" s="292" t="str">
        <f>Badges!C224</f>
        <v>Create your own homework space</v>
      </c>
      <c r="O21" s="290" t="str">
        <f>IF(Badges!K224="A","A"," ")</f>
        <v xml:space="preserve"> </v>
      </c>
      <c r="Q21" s="289"/>
      <c r="R21" s="292" t="str">
        <f>Badges!C298</f>
        <v>You're It</v>
      </c>
      <c r="S21" s="290" t="str">
        <f>IF(Badges!K298="A","A"," ")</f>
        <v xml:space="preserve"> </v>
      </c>
    </row>
    <row r="22" spans="1:19">
      <c r="A22" s="226"/>
      <c r="B22" s="338"/>
      <c r="C22" s="306"/>
      <c r="E22" s="289"/>
      <c r="F22" s="292" t="str">
        <f>Badges!C78</f>
        <v>Grow rock candy</v>
      </c>
      <c r="G22" s="290" t="str">
        <f>IF(Badges!K78="A","A"," ")</f>
        <v xml:space="preserve"> </v>
      </c>
      <c r="I22" s="289"/>
      <c r="J22" s="292" t="str">
        <f>Badges!C152</f>
        <v>Turn off the faucet when brushing</v>
      </c>
      <c r="K22" s="290" t="str">
        <f>IF(Badges!K151="A","A"," ")</f>
        <v xml:space="preserve"> </v>
      </c>
      <c r="M22" s="289"/>
      <c r="N22" s="292" t="str">
        <f>Badges!C225</f>
        <v>Make a homework station</v>
      </c>
      <c r="O22" s="290" t="str">
        <f>IF(Badges!K225="A","A"," ")</f>
        <v xml:space="preserve"> </v>
      </c>
      <c r="Q22" s="289"/>
      <c r="R22" s="292" t="str">
        <f>Badges!C299</f>
        <v>Duck, Duck, "Moo"-se</v>
      </c>
      <c r="S22" s="290" t="str">
        <f>IF(Badges!K299="A","A"," ")</f>
        <v xml:space="preserve"> </v>
      </c>
    </row>
    <row r="23" spans="1:19">
      <c r="A23" s="466" t="str">
        <f>Badges!B6</f>
        <v>Computer Expert</v>
      </c>
      <c r="B23" s="467"/>
      <c r="C23" s="467"/>
      <c r="E23" s="289"/>
      <c r="F23" s="292" t="str">
        <f>Badges!C79</f>
        <v>Make your own ice cream</v>
      </c>
      <c r="G23" s="290" t="str">
        <f>IF(Badges!K79="A","A"," ")</f>
        <v xml:space="preserve"> </v>
      </c>
      <c r="I23" s="289"/>
      <c r="J23" s="292" t="str">
        <f>Badges!C153</f>
        <v>Find three ways to save water</v>
      </c>
      <c r="K23" s="290" t="str">
        <f>IF(Badges!K152="A","A"," ")</f>
        <v xml:space="preserve"> </v>
      </c>
      <c r="M23" s="289"/>
      <c r="N23" s="292" t="str">
        <f>Badges!C226</f>
        <v>Make a homework schedule</v>
      </c>
      <c r="O23" s="290" t="str">
        <f>IF(Badges!K226="A","A"," ")</f>
        <v xml:space="preserve"> </v>
      </c>
      <c r="Q23" s="289"/>
      <c r="R23" s="292" t="str">
        <f>Badges!C300</f>
        <v>Hop to it</v>
      </c>
      <c r="S23" s="290" t="str">
        <f>IF(Badges!K300="A","A","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IF(Badges!K8="A","A"," ")</f>
        <v xml:space="preserve"> </v>
      </c>
      <c r="E25" s="289"/>
      <c r="F25" s="292" t="str">
        <f>Badges!C81</f>
        <v>Follow the balloon leader</v>
      </c>
      <c r="G25" s="290" t="str">
        <f>IF(Badges!K81="A","A"," ")</f>
        <v xml:space="preserve"> </v>
      </c>
      <c r="I25" s="289"/>
      <c r="J25" s="292" t="str">
        <f>Badges!C155</f>
        <v>Make a natural cleaner</v>
      </c>
      <c r="K25" s="290" t="str">
        <f>IF(Badges!K154="A","A"," ")</f>
        <v xml:space="preserve"> </v>
      </c>
      <c r="M25" s="289"/>
      <c r="N25" s="292" t="str">
        <f>Badges!C228</f>
        <v>Make a "special dates" calendar</v>
      </c>
      <c r="O25" s="290" t="str">
        <f>IF(Badges!K228="A","A"," ")</f>
        <v xml:space="preserve"> </v>
      </c>
      <c r="Q25" s="289"/>
      <c r="R25" s="292" t="str">
        <f>Badges!C302</f>
        <v>Queen of the court</v>
      </c>
      <c r="S25" s="290" t="str">
        <f>IF(Badges!K302="A","A"," ")</f>
        <v xml:space="preserve"> </v>
      </c>
    </row>
    <row r="26" spans="1:19">
      <c r="A26" s="289"/>
      <c r="B26" s="292" t="str">
        <f>Badges!C9</f>
        <v>Create a cool card</v>
      </c>
      <c r="C26" s="290" t="str">
        <f>IF(Badges!K9="A","A"," ")</f>
        <v xml:space="preserve"> </v>
      </c>
      <c r="E26" s="289"/>
      <c r="F26" s="292" t="str">
        <f>Badges!C82</f>
        <v>Make pepper dance</v>
      </c>
      <c r="G26" s="290" t="str">
        <f>IF(Badges!K82="A","A"," ")</f>
        <v xml:space="preserve"> </v>
      </c>
      <c r="I26" s="289"/>
      <c r="J26" s="292" t="str">
        <f>Badges!C156</f>
        <v>Make a natural spray to use on</v>
      </c>
      <c r="K26" s="290" t="str">
        <f>IF(Badges!K155="A","A"," ")</f>
        <v xml:space="preserve"> </v>
      </c>
      <c r="M26" s="289"/>
      <c r="N26" s="292" t="str">
        <f>Badges!C229</f>
        <v>Make a family activities schedule</v>
      </c>
      <c r="O26" s="290" t="str">
        <f>IF(Badges!K229="A","A"," ")</f>
        <v xml:space="preserve"> </v>
      </c>
      <c r="Q26" s="289"/>
      <c r="R26" s="292" t="str">
        <f>Badges!C303</f>
        <v>Field of dreams</v>
      </c>
      <c r="S26" s="290" t="str">
        <f>IF(Badges!K303="A","A"," ")</f>
        <v xml:space="preserve"> </v>
      </c>
    </row>
    <row r="27" spans="1:19">
      <c r="A27" s="289"/>
      <c r="B27" s="292" t="str">
        <f>Badges!C10</f>
        <v>Build a bookmark</v>
      </c>
      <c r="C27" s="290" t="str">
        <f>IF(Badges!K10="A","A"," ")</f>
        <v xml:space="preserve"> </v>
      </c>
      <c r="E27" s="289"/>
      <c r="F27" s="292" t="str">
        <f>Badges!C79</f>
        <v>Make your own ice cream</v>
      </c>
      <c r="G27" s="290" t="str">
        <f>IF(Badges!K83="A","A"," ")</f>
        <v xml:space="preserve"> </v>
      </c>
      <c r="I27" s="289"/>
      <c r="J27" s="292" t="str">
        <f>Badges!C157</f>
        <v>Take your own reusable bag to the</v>
      </c>
      <c r="K27" s="290" t="str">
        <f>IF(Badges!K156="A","A"," ")</f>
        <v xml:space="preserve"> </v>
      </c>
      <c r="M27" s="289"/>
      <c r="N27" s="292" t="str">
        <f>Badges!C230</f>
        <v>Be a family grocery helper</v>
      </c>
      <c r="O27" s="290" t="str">
        <f>IF(Badges!K230="A","A"," ")</f>
        <v xml:space="preserve"> </v>
      </c>
      <c r="Q27" s="289"/>
      <c r="R27" s="292" t="str">
        <f>Badges!C304</f>
        <v>The new ballpark</v>
      </c>
      <c r="S27" s="290" t="str">
        <f>IF(Badges!K304="A","A","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IF(Badges!K12="A","A"," ")</f>
        <v xml:space="preserve"> </v>
      </c>
      <c r="E29" s="289"/>
      <c r="F29" s="292" t="str">
        <f>Badges!C85</f>
        <v>Eggs in salt water</v>
      </c>
      <c r="G29" s="290" t="str">
        <f>IF(Badges!K85="A","A"," ")</f>
        <v xml:space="preserve"> </v>
      </c>
      <c r="I29" s="289"/>
      <c r="J29" s="292" t="str">
        <f>Badges!C159</f>
        <v>How much trash can you stash</v>
      </c>
      <c r="K29" s="290" t="str">
        <f>IF(Badges!K158="A","A"," ")</f>
        <v xml:space="preserve"> </v>
      </c>
      <c r="M29" s="289"/>
      <c r="N29" s="292" t="str">
        <f>Badges!C232</f>
        <v>Organize a Girl Scout place</v>
      </c>
      <c r="O29" s="290" t="str">
        <f>IF(Badges!K232="A","A"," ")</f>
        <v xml:space="preserve"> </v>
      </c>
      <c r="Q29" s="289">
        <v>1</v>
      </c>
      <c r="R29" s="292" t="str">
        <f>Badges!C308</f>
        <v>Warm up your inventor's mind</v>
      </c>
      <c r="S29" s="304"/>
    </row>
    <row r="30" spans="1:19">
      <c r="A30" s="289"/>
      <c r="B30" s="292" t="str">
        <f>Badges!C13</f>
        <v>Hometown history</v>
      </c>
      <c r="C30" s="290" t="str">
        <f>IF(Badges!K13="A","A"," ")</f>
        <v xml:space="preserve"> </v>
      </c>
      <c r="E30" s="289"/>
      <c r="F30" s="292" t="str">
        <f>Badges!C86</f>
        <v>Dancing raisins</v>
      </c>
      <c r="G30" s="290" t="str">
        <f>IF(Badges!K86="A","A"," ")</f>
        <v xml:space="preserve"> </v>
      </c>
      <c r="I30" s="289"/>
      <c r="J30" s="292" t="str">
        <f>Badges!C160</f>
        <v>Recycle plastic bags</v>
      </c>
      <c r="K30" s="290" t="str">
        <f>IF(Badges!K159="A","A"," ")</f>
        <v xml:space="preserve"> </v>
      </c>
      <c r="M30" s="289"/>
      <c r="N30" s="292" t="str">
        <f>Badges!C233</f>
        <v>Organize a community place</v>
      </c>
      <c r="O30" s="290" t="str">
        <f>IF(Badges!K233="A","A"," ")</f>
        <v xml:space="preserve"> </v>
      </c>
      <c r="Q30" s="289"/>
      <c r="R30" s="292" t="str">
        <f>Badges!C309</f>
        <v>Make up five new uses for a box</v>
      </c>
      <c r="S30" s="290" t="str">
        <f>IF(Badges!K309="A","A"," ")</f>
        <v xml:space="preserve"> </v>
      </c>
    </row>
    <row r="31" spans="1:19">
      <c r="A31" s="289"/>
      <c r="B31" s="292" t="str">
        <f>Badges!C14</f>
        <v>Online art walk</v>
      </c>
      <c r="C31" s="290" t="str">
        <f>IF(Badges!K14="A","A"," ")</f>
        <v xml:space="preserve"> </v>
      </c>
      <c r="E31" s="289"/>
      <c r="F31" s="292" t="str">
        <f>Badges!C83</f>
        <v>Bend water</v>
      </c>
      <c r="G31" s="290" t="str">
        <f>IF(Badges!K87="A","A"," ")</f>
        <v xml:space="preserve"> </v>
      </c>
      <c r="I31" s="289"/>
      <c r="J31" s="292" t="str">
        <f>Badges!C161</f>
        <v>Donate toys and clothes</v>
      </c>
      <c r="K31" s="290" t="str">
        <f>IF(Badges!K160="A","A"," ")</f>
        <v xml:space="preserve"> </v>
      </c>
      <c r="M31" s="289"/>
      <c r="N31" s="292" t="str">
        <f>Badges!C234</f>
        <v>Help a relative, friend, or neighbor</v>
      </c>
      <c r="O31" s="290" t="str">
        <f>IF(Badges!K234="A","A"," ")</f>
        <v xml:space="preserve"> </v>
      </c>
      <c r="Q31" s="289"/>
      <c r="R31" s="292" t="str">
        <f>Badges!C310</f>
        <v>Come up with fun and different</v>
      </c>
      <c r="S31" s="290" t="str">
        <f>IF(Badges!K310="A","A","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IF(Badges!K311="A","A"," ")</f>
        <v xml:space="preserve"> </v>
      </c>
    </row>
    <row r="33" spans="1:19">
      <c r="A33" s="289"/>
      <c r="B33" s="292" t="str">
        <f>Badges!C16</f>
        <v>Road trip</v>
      </c>
      <c r="C33" s="290" t="str">
        <f>IF(Badges!K16="A","A"," ")</f>
        <v xml:space="preserve"> </v>
      </c>
      <c r="E33" s="289"/>
      <c r="F33" s="292" t="str">
        <f>Badges!C89</f>
        <v>Soda geyser</v>
      </c>
      <c r="G33" s="290" t="str">
        <f>IF(Badges!K89="A","A"," ")</f>
        <v xml:space="preserve"> </v>
      </c>
      <c r="I33" s="289"/>
      <c r="J33" s="292" t="str">
        <f>Badges!C163</f>
        <v>Clean or replace an air filter</v>
      </c>
      <c r="K33" s="290" t="str">
        <f>IF(Badges!K162="A","A","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IF(Badges!K17="A","A"," ")</f>
        <v xml:space="preserve"> </v>
      </c>
      <c r="E34" s="289"/>
      <c r="F34" s="292" t="str">
        <f>Badges!C90</f>
        <v>Film-canister rockets</v>
      </c>
      <c r="G34" s="290" t="str">
        <f>IF(Badges!K90="A","A"," ")</f>
        <v xml:space="preserve"> </v>
      </c>
      <c r="I34" s="289"/>
      <c r="J34" s="292" t="str">
        <f>Badges!C164</f>
        <v>Discover natural filters</v>
      </c>
      <c r="K34" s="290" t="str">
        <f>IF(Badges!K163="A","A"," ")</f>
        <v xml:space="preserve"> </v>
      </c>
      <c r="M34" s="289"/>
      <c r="N34" s="292" t="str">
        <f>Badges!C240</f>
        <v>Make a letterboxing dictionary</v>
      </c>
      <c r="O34" s="290" t="str">
        <f>IF(Badges!K240="A","A"," ")</f>
        <v xml:space="preserve"> </v>
      </c>
      <c r="Q34" s="289"/>
      <c r="R34" s="292" t="str">
        <f>Badges!C313</f>
        <v>Making music</v>
      </c>
      <c r="S34" s="290" t="str">
        <f>IF(Badges!K313="A","A"," ")</f>
        <v xml:space="preserve"> </v>
      </c>
    </row>
    <row r="35" spans="1:19">
      <c r="A35" s="289"/>
      <c r="B35" s="292" t="str">
        <f>Badges!C18</f>
        <v>3…2…1…blastoff!</v>
      </c>
      <c r="C35" s="290" t="str">
        <f>IF(Badges!K18="A","A"," ")</f>
        <v xml:space="preserve"> </v>
      </c>
      <c r="E35" s="289"/>
      <c r="F35" s="292" t="str">
        <f>Badges!C87</f>
        <v>Lemons vs. limes</v>
      </c>
      <c r="G35" s="290" t="str">
        <f>IF(Badges!K91="A","A"," ")</f>
        <v xml:space="preserve"> </v>
      </c>
      <c r="I35" s="289"/>
      <c r="J35" s="292" t="str">
        <f>Badges!C165</f>
        <v>Make a natural air freshener</v>
      </c>
      <c r="K35" s="290" t="str">
        <f>IF(Badges!K164="A","A"," ")</f>
        <v xml:space="preserve"> </v>
      </c>
      <c r="M35" s="289"/>
      <c r="N35" s="292" t="str">
        <f>Badges!C241</f>
        <v>Think of hiding places</v>
      </c>
      <c r="O35" s="290" t="str">
        <f>IF(Badges!K241="A","A"," ")</f>
        <v xml:space="preserve"> </v>
      </c>
      <c r="Q35" s="289"/>
      <c r="R35" s="292" t="str">
        <f>Badges!C314</f>
        <v>Carrying lunch</v>
      </c>
      <c r="S35" s="290" t="str">
        <f>IF(Badges!K314="A","A","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IF(Badges!K242="A","A"," ")</f>
        <v xml:space="preserve"> </v>
      </c>
      <c r="Q36" s="289"/>
      <c r="R36" s="292" t="str">
        <f>Badges!C315</f>
        <v>Watering plants</v>
      </c>
      <c r="S36" s="290" t="str">
        <f>IF(Badges!K315="A","A"," ")</f>
        <v xml:space="preserve"> </v>
      </c>
    </row>
    <row r="37" spans="1:19" ht="12.75" customHeight="1">
      <c r="A37" s="289"/>
      <c r="B37" s="292" t="str">
        <f>Badges!C20</f>
        <v>Here is my card</v>
      </c>
      <c r="C37" s="290" t="str">
        <f>IF(Badges!K20="A","A"," ")</f>
        <v xml:space="preserve"> </v>
      </c>
      <c r="E37" s="289"/>
      <c r="F37" s="292" t="str">
        <f>Badges!C93</f>
        <v>Giant bubbles</v>
      </c>
      <c r="G37" s="290" t="str">
        <f>IF(Badges!K93="A","A","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IF(Badges!K21="A","A"," ")</f>
        <v xml:space="preserve"> </v>
      </c>
      <c r="E38" s="289"/>
      <c r="F38" s="292" t="str">
        <f>Badges!C94</f>
        <v>Homemade Silly Putty</v>
      </c>
      <c r="G38" s="290" t="str">
        <f>IF(Badges!K94="A","A"," ")</f>
        <v xml:space="preserve"> </v>
      </c>
      <c r="I38" s="289"/>
      <c r="J38" s="292" t="str">
        <f>Badges!C170</f>
        <v>Hold a scavenger hunt in your</v>
      </c>
      <c r="K38" s="290" t="str">
        <f>IF(Badges!K170="A","A"," ")</f>
        <v xml:space="preserve"> </v>
      </c>
      <c r="M38" s="289"/>
      <c r="N38" s="292" t="str">
        <f>Badges!C244</f>
        <v>Cut your own stamp from craft foam</v>
      </c>
      <c r="O38" s="290" t="str">
        <f>IF(Badges!K244="A","A"," ")</f>
        <v xml:space="preserve"> </v>
      </c>
      <c r="Q38" s="289"/>
      <c r="R38" s="292" t="str">
        <f>Badges!C317</f>
        <v>Mornings</v>
      </c>
      <c r="S38" s="290" t="str">
        <f>IF(Badges!K317="A","A"," ")</f>
        <v xml:space="preserve"> </v>
      </c>
    </row>
    <row r="39" spans="1:19">
      <c r="A39" s="289"/>
      <c r="B39" s="292" t="str">
        <f>Badges!C22</f>
        <v>Dear President…</v>
      </c>
      <c r="C39" s="290" t="str">
        <f>IF(Badges!K22="A","A"," ")</f>
        <v xml:space="preserve"> </v>
      </c>
      <c r="E39" s="289"/>
      <c r="F39" s="292" t="str">
        <f>Badges!C91</f>
        <v>Blow up a balloon without using</v>
      </c>
      <c r="G39" s="290" t="str">
        <f>IF(Badges!K95="A","A"," ")</f>
        <v xml:space="preserve"> </v>
      </c>
      <c r="I39" s="289"/>
      <c r="J39" s="292" t="str">
        <f>Badges!C171</f>
        <v>Play Kim's Game</v>
      </c>
      <c r="K39" s="290" t="str">
        <f>IF(Badges!K171="A","A"," ")</f>
        <v xml:space="preserve"> </v>
      </c>
      <c r="M39" s="289"/>
      <c r="N39" s="292" t="str">
        <f>Badges!C245</f>
        <v>Use a stamp-making kit from a</v>
      </c>
      <c r="O39" s="290" t="str">
        <f>IF(Badges!K245="A","A"," ")</f>
        <v xml:space="preserve"> </v>
      </c>
      <c r="Q39" s="289"/>
      <c r="R39" s="292" t="str">
        <f>Badges!C318</f>
        <v>Lunch at school</v>
      </c>
      <c r="S39" s="290" t="str">
        <f>IF(Badges!K318="A","A","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IF(Badges!K172="A","A"," ")</f>
        <v xml:space="preserve"> </v>
      </c>
      <c r="M40" s="289"/>
      <c r="N40" s="292" t="str">
        <f>Badges!C246</f>
        <v>Choose a special stamp</v>
      </c>
      <c r="O40" s="290" t="str">
        <f>IF(Badges!K246="A","A"," ")</f>
        <v xml:space="preserve"> </v>
      </c>
      <c r="Q40" s="289"/>
      <c r="R40" s="292" t="str">
        <f>Badges!C319</f>
        <v>Brownie meetings</v>
      </c>
      <c r="S40" s="290" t="str">
        <f>IF(Badges!K319="A","A"," ")</f>
        <v xml:space="preserve"> </v>
      </c>
    </row>
    <row r="41" spans="1:19">
      <c r="A41" s="289"/>
      <c r="B41" s="292" t="str">
        <f>Badges!C24</f>
        <v>Game on</v>
      </c>
      <c r="C41" s="290" t="str">
        <f>IF(Badges!K24="A","A","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IF(Badges!K25="A","A"," ")</f>
        <v xml:space="preserve"> </v>
      </c>
      <c r="E42" s="289"/>
      <c r="F42" s="292" t="str">
        <f>Badges!C100</f>
        <v>Read two stories starring families</v>
      </c>
      <c r="G42" s="290" t="str">
        <f>IF(Badges!K100="A","A"," ")</f>
        <v xml:space="preserve"> </v>
      </c>
      <c r="I42" s="289"/>
      <c r="J42" s="292" t="str">
        <f>Badges!C174</f>
        <v>Listen for 10 different sounds</v>
      </c>
      <c r="K42" s="290" t="str">
        <f>IF(Badges!K174="A","A"," ")</f>
        <v xml:space="preserve"> </v>
      </c>
      <c r="M42" s="289"/>
      <c r="N42" s="292" t="str">
        <f>Badges!C248</f>
        <v>Create a fill-in-the-blank clue</v>
      </c>
      <c r="O42" s="290" t="str">
        <f>IF(Badges!K248="A","A"," ")</f>
        <v xml:space="preserve"> </v>
      </c>
      <c r="Q42" s="289"/>
      <c r="R42" s="292" t="str">
        <f>Badges!C321</f>
        <v>Mind-map</v>
      </c>
      <c r="S42" s="290" t="str">
        <f>IF(Badges!K321="A","A"," ")</f>
        <v xml:space="preserve"> </v>
      </c>
    </row>
    <row r="43" spans="1:19" ht="12.75" customHeight="1">
      <c r="A43" s="289"/>
      <c r="B43" s="292" t="str">
        <f>Badges!C26</f>
        <v>Print on</v>
      </c>
      <c r="C43" s="290" t="str">
        <f>IF(Badges!K26="A","A"," ")</f>
        <v xml:space="preserve"> </v>
      </c>
      <c r="E43" s="289"/>
      <c r="F43" s="292" t="str">
        <f>Badges!C101</f>
        <v>Watch a family story</v>
      </c>
      <c r="G43" s="290" t="str">
        <f>IF(Badges!K101="A","A"," ")</f>
        <v xml:space="preserve"> </v>
      </c>
      <c r="I43" s="289"/>
      <c r="J43" s="292" t="str">
        <f>Badges!C175</f>
        <v>Listen to sound boxes</v>
      </c>
      <c r="K43" s="290" t="str">
        <f>IF(Badges!K175="A","A"," ")</f>
        <v xml:space="preserve"> </v>
      </c>
      <c r="M43" s="289"/>
      <c r="N43" s="292" t="str">
        <f>Badges!C249</f>
        <v>Create a scramble</v>
      </c>
      <c r="O43" s="290" t="str">
        <f>IF(Badges!K249="A","A"," ")</f>
        <v xml:space="preserve"> </v>
      </c>
      <c r="Q43" s="289"/>
      <c r="R43" s="292" t="str">
        <f>Badges!C322</f>
        <v>Sketch it out</v>
      </c>
      <c r="S43" s="290" t="str">
        <f>IF(Badges!K322="A","A"," ")</f>
        <v xml:space="preserve"> </v>
      </c>
    </row>
    <row r="44" spans="1:19">
      <c r="A44" s="466" t="str">
        <f>Badges!B29</f>
        <v>My Best Self</v>
      </c>
      <c r="B44" s="467"/>
      <c r="C44" s="467"/>
      <c r="E44" s="289"/>
      <c r="F44" s="292" t="str">
        <f>Badges!C102</f>
        <v>Share family stories with friends</v>
      </c>
      <c r="G44" s="290" t="str">
        <f>IF(Badges!K102="A","A"," ")</f>
        <v xml:space="preserve"> </v>
      </c>
      <c r="I44" s="289"/>
      <c r="J44" s="292" t="str">
        <f>Badges!C176</f>
        <v>Wear safety earplugs to understand</v>
      </c>
      <c r="K44" s="290" t="str">
        <f>IF(Badges!K176="A","A"," ")</f>
        <v xml:space="preserve"> </v>
      </c>
      <c r="M44" s="289"/>
      <c r="N44" s="292" t="str">
        <f>Badges!C250</f>
        <v>Create a number code clue</v>
      </c>
      <c r="O44" s="290" t="str">
        <f>IF(Badges!K250="A","A"," ")</f>
        <v xml:space="preserve"> </v>
      </c>
      <c r="Q44" s="289"/>
      <c r="R44" s="292" t="str">
        <f>Badges!C323</f>
        <v>Buddy up and brainstorm lots of</v>
      </c>
      <c r="S44" s="290" t="str">
        <f>IF(Badges!K323="A","A","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IF(Badges!K31="A","A"," ")</f>
        <v xml:space="preserve"> </v>
      </c>
      <c r="E46" s="289"/>
      <c r="F46" s="292" t="str">
        <f>Badges!C104</f>
        <v>Ask about a festival, holiday, or</v>
      </c>
      <c r="G46" s="290" t="str">
        <f>IF(Badges!K104="A","A"," ")</f>
        <v xml:space="preserve"> </v>
      </c>
      <c r="I46" s="289"/>
      <c r="J46" s="292" t="str">
        <f>Badges!C178</f>
        <v>Follow a friend using only your nose</v>
      </c>
      <c r="K46" s="290" t="str">
        <f>IF(Badges!K178="A","A"," ")</f>
        <v xml:space="preserve"> </v>
      </c>
      <c r="M46" s="289"/>
      <c r="N46" s="292" t="str">
        <f>Badges!C252</f>
        <v>Go on a letterbox search using a</v>
      </c>
      <c r="O46" s="290" t="str">
        <f>IF(Badges!K252="A","A"," ")</f>
        <v xml:space="preserve"> </v>
      </c>
      <c r="Q46" s="289"/>
      <c r="R46" s="292" t="str">
        <f>Badges!C325</f>
        <v>Draw it</v>
      </c>
      <c r="S46" s="290" t="str">
        <f>IF(Badges!K325="A","A"," ")</f>
        <v xml:space="preserve"> </v>
      </c>
    </row>
    <row r="47" spans="1:19">
      <c r="A47" s="289"/>
      <c r="B47" s="292" t="str">
        <f>Badges!C32</f>
        <v xml:space="preserve">Write on your elf self where you </v>
      </c>
      <c r="C47" s="290" t="str">
        <f>IF(Badges!K32="A","A"," ")</f>
        <v xml:space="preserve"> </v>
      </c>
      <c r="E47" s="289"/>
      <c r="F47" s="292" t="str">
        <f>Badges!C105</f>
        <v>Ask about a song, game, or</v>
      </c>
      <c r="G47" s="290" t="str">
        <f>IF(Badges!K105="A","A"," ")</f>
        <v xml:space="preserve"> </v>
      </c>
      <c r="I47" s="289"/>
      <c r="J47" s="292" t="str">
        <f>Badges!C179</f>
        <v>Play a smelly game with your</v>
      </c>
      <c r="K47" s="290" t="str">
        <f>IF(Badges!K179="A","A"," ")</f>
        <v xml:space="preserve"> </v>
      </c>
      <c r="M47" s="289"/>
      <c r="N47" s="292" t="str">
        <f>Badges!C253</f>
        <v>Go on an adventure in a new place</v>
      </c>
      <c r="O47" s="290" t="str">
        <f>IF(Badges!K253="A","A"," ")</f>
        <v xml:space="preserve"> </v>
      </c>
      <c r="Q47" s="289"/>
      <c r="R47" s="292" t="str">
        <f>Badges!C326</f>
        <v>Act it out</v>
      </c>
      <c r="S47" s="290" t="str">
        <f>IF(Badges!K326="A","A"," ")</f>
        <v xml:space="preserve"> </v>
      </c>
    </row>
    <row r="48" spans="1:19">
      <c r="A48" s="289"/>
      <c r="B48" s="292" t="str">
        <f>Badges!C33</f>
        <v>Share how you're unique</v>
      </c>
      <c r="C48" s="290" t="str">
        <f>IF(Badges!K33="A","A"," ")</f>
        <v xml:space="preserve"> </v>
      </c>
      <c r="E48" s="289"/>
      <c r="F48" s="292" t="str">
        <f>Badges!C106</f>
        <v>Ask about a family recipe</v>
      </c>
      <c r="G48" s="290" t="str">
        <f>IF(Badges!K106="A","A"," ")</f>
        <v xml:space="preserve"> </v>
      </c>
      <c r="I48" s="289"/>
      <c r="J48" s="292" t="str">
        <f>Badges!C180</f>
        <v>Try sniffing out three different foods</v>
      </c>
      <c r="K48" s="290" t="str">
        <f>IF(Badges!K180="A","A"," ")</f>
        <v xml:space="preserve"> </v>
      </c>
      <c r="M48" s="289"/>
      <c r="N48" s="292" t="str">
        <f>Badges!C254</f>
        <v xml:space="preserve">Go on a letterbox search that </v>
      </c>
      <c r="O48" s="290" t="str">
        <f>IF(Badges!K254="A","A"," ")</f>
        <v xml:space="preserve"> </v>
      </c>
      <c r="Q48" s="289"/>
      <c r="R48" s="292" t="str">
        <f>Badges!C327</f>
        <v>Build it</v>
      </c>
      <c r="S48" s="290" t="str">
        <f>IF(Badges!K327="A","A","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IF(Badges!K35="A","A"," ")</f>
        <v xml:space="preserve"> </v>
      </c>
      <c r="E50" s="289"/>
      <c r="F50" s="292" t="str">
        <f>Badges!C108</f>
        <v>Use the story tree</v>
      </c>
      <c r="G50" s="290" t="str">
        <f>IF(Badges!K108="A","A"," ")</f>
        <v xml:space="preserve"> </v>
      </c>
      <c r="I50" s="289"/>
      <c r="J50" s="292" t="str">
        <f>Badges!C182</f>
        <v>Do a taste test with salty, sweet</v>
      </c>
      <c r="K50" s="290" t="str">
        <f>IF(Badges!K182="A","A"," ")</f>
        <v xml:space="preserve"> </v>
      </c>
      <c r="M50" s="289"/>
      <c r="N50" s="292" t="str">
        <f>Badges!C256</f>
        <v>Hide a letterbox in your yard</v>
      </c>
      <c r="O50" s="290" t="str">
        <f>IF(Badges!K256="A","A"," ")</f>
        <v xml:space="preserve"> </v>
      </c>
      <c r="Q50" s="289">
        <v>1</v>
      </c>
      <c r="R50" s="292" t="str">
        <f>Badges!C331</f>
        <v>Make friendly introductions</v>
      </c>
      <c r="S50" s="304"/>
    </row>
    <row r="51" spans="1:19">
      <c r="A51" s="289"/>
      <c r="B51" s="292" t="str">
        <f>Badges!C36</f>
        <v>Try three different kinds of exercise</v>
      </c>
      <c r="C51" s="290" t="str">
        <f>IF(Badges!K36="A","A"," ")</f>
        <v xml:space="preserve"> </v>
      </c>
      <c r="E51" s="289"/>
      <c r="F51" s="292" t="str">
        <f>Badges!C109</f>
        <v>Draw or paint your tree</v>
      </c>
      <c r="G51" s="290" t="str">
        <f>IF(Badges!K109="A","A"," ")</f>
        <v xml:space="preserve"> </v>
      </c>
      <c r="I51" s="289"/>
      <c r="J51" s="292" t="str">
        <f>Badges!C183</f>
        <v>Look at the taste buds on a friend's</v>
      </c>
      <c r="K51" s="290" t="str">
        <f>IF(Badges!K183="A","A"," ")</f>
        <v xml:space="preserve"> </v>
      </c>
      <c r="M51" s="289"/>
      <c r="N51" s="292" t="str">
        <f>Badges!C257</f>
        <v>Hide a letterbox along a nearby</v>
      </c>
      <c r="O51" s="290" t="str">
        <f>IF(Badges!K257="A","A"," ")</f>
        <v xml:space="preserve"> </v>
      </c>
      <c r="Q51" s="289"/>
      <c r="R51" s="292" t="str">
        <f>Badges!C332</f>
        <v>Introduce yourself</v>
      </c>
      <c r="S51" s="290" t="str">
        <f>IF(Badges!K332="A","A"," ")</f>
        <v xml:space="preserve"> </v>
      </c>
    </row>
    <row r="52" spans="1:19">
      <c r="A52" s="289"/>
      <c r="B52" s="292" t="str">
        <f>Badges!C37</f>
        <v>Take a thirsty challenge</v>
      </c>
      <c r="C52" s="290" t="str">
        <f>IF(Badges!K37="A","A"," ")</f>
        <v xml:space="preserve"> </v>
      </c>
      <c r="E52" s="289"/>
      <c r="F52" s="292" t="str">
        <f>Badges!C110</f>
        <v xml:space="preserve">Use software on a computer, or </v>
      </c>
      <c r="G52" s="290" t="str">
        <f>IF(Badges!K110="A","A"," ")</f>
        <v xml:space="preserve"> </v>
      </c>
      <c r="I52" s="289"/>
      <c r="J52" s="292" t="str">
        <f>Badges!C184</f>
        <v>Explore how sight influences taste</v>
      </c>
      <c r="K52" s="290" t="str">
        <f>IF(Badges!K184="A","A"," ")</f>
        <v xml:space="preserve"> </v>
      </c>
      <c r="M52" s="289"/>
      <c r="N52" s="292" t="str">
        <f>Badges!C258</f>
        <v>Hide a letterbox using compass</v>
      </c>
      <c r="O52" s="290" t="str">
        <f>IF(Badges!K258="A","A"," ")</f>
        <v xml:space="preserve"> </v>
      </c>
      <c r="Q52" s="289"/>
      <c r="R52" s="292" t="str">
        <f>Badges!C333</f>
        <v>Introduce a friend to someone else</v>
      </c>
      <c r="S52" s="290" t="str">
        <f>IF(Badges!K333="A","A","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IF(Badges!K334="A","A"," ")</f>
        <v xml:space="preserve"> </v>
      </c>
    </row>
    <row r="54" spans="1:19">
      <c r="A54" s="289"/>
      <c r="B54" s="292" t="str">
        <f>Badges!C39</f>
        <v>Talk about three common reasons</v>
      </c>
      <c r="C54" s="290" t="str">
        <f>IF(Badges!K39="A","A"," ")</f>
        <v xml:space="preserve"> </v>
      </c>
      <c r="E54" s="289"/>
      <c r="F54" s="292" t="str">
        <f>Badges!C112</f>
        <v>Ask about an old photo</v>
      </c>
      <c r="G54" s="290" t="str">
        <f>IF(Badges!K112="A","A"," ")</f>
        <v xml:space="preserve"> </v>
      </c>
      <c r="I54" s="289"/>
      <c r="J54" s="292" t="str">
        <f>Badges!C186</f>
        <v>Find things that have different</v>
      </c>
      <c r="K54" s="290" t="str">
        <f>IF(Badges!K186="A","A","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IF(Badges!K40="A","A"," ")</f>
        <v xml:space="preserve"> </v>
      </c>
      <c r="E55" s="289"/>
      <c r="F55" s="292" t="str">
        <f>Badges!C113</f>
        <v>Talk about an object that has been</v>
      </c>
      <c r="G55" s="290" t="str">
        <f>IF(Badges!K113="A","A"," ")</f>
        <v xml:space="preserve"> </v>
      </c>
      <c r="I55" s="289"/>
      <c r="J55" s="292" t="str">
        <f>Badges!C187</f>
        <v>Try an arm or leg touch test</v>
      </c>
      <c r="K55" s="290" t="str">
        <f>IF(Badges!K187="A","A"," ")</f>
        <v xml:space="preserve"> </v>
      </c>
      <c r="M55" s="289"/>
      <c r="N55" s="292" t="str">
        <f>Badges!C263</f>
        <v>Play bingo at a pet store</v>
      </c>
      <c r="O55" s="290" t="str">
        <f>IF(Badges!K263="A","A"," ")</f>
        <v xml:space="preserve"> </v>
      </c>
      <c r="Q55" s="289"/>
      <c r="R55" s="292" t="str">
        <f>Badges!C336</f>
        <v>Write a name poem</v>
      </c>
      <c r="S55" s="290" t="str">
        <f>IF(Badges!K336="A","A"," ")</f>
        <v xml:space="preserve"> </v>
      </c>
    </row>
    <row r="56" spans="1:19">
      <c r="A56" s="289"/>
      <c r="B56" s="292" t="str">
        <f>Badges!C41</f>
        <v>Find out about bandages</v>
      </c>
      <c r="C56" s="290" t="str">
        <f>IF(Badges!K41="A","A"," ")</f>
        <v xml:space="preserve"> </v>
      </c>
      <c r="E56" s="289"/>
      <c r="F56" s="292" t="str">
        <f>Badges!C114</f>
        <v>Ask about an object that belongs</v>
      </c>
      <c r="G56" s="290" t="str">
        <f>IF(Badges!K114="A","A"," ")</f>
        <v xml:space="preserve"> </v>
      </c>
      <c r="I56" s="289"/>
      <c r="J56" s="292" t="str">
        <f>Badges!C188</f>
        <v>Try Braille</v>
      </c>
      <c r="K56" s="290" t="str">
        <f>IF(Badges!K188="A","A"," ")</f>
        <v xml:space="preserve"> </v>
      </c>
      <c r="M56" s="289"/>
      <c r="N56" s="292" t="str">
        <f>Badges!C264</f>
        <v>Play bingo at a veterinarian's office</v>
      </c>
      <c r="O56" s="290" t="str">
        <f>IF(Badges!K264="A","A"," ")</f>
        <v xml:space="preserve"> </v>
      </c>
      <c r="Q56" s="289"/>
      <c r="R56" s="292" t="str">
        <f>Badges!C337</f>
        <v>Give something special to a friend</v>
      </c>
      <c r="S56" s="290" t="str">
        <f>IF(Badges!K337="A","A","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IF(Badges!K265="A","A"," ")</f>
        <v xml:space="preserve"> </v>
      </c>
      <c r="Q57" s="289"/>
      <c r="R57" s="292" t="str">
        <f>Badges!C338</f>
        <v>Be a friend to someone you don't</v>
      </c>
      <c r="S57" s="290" t="str">
        <f>IF(Badges!K338="A","A"," ")</f>
        <v xml:space="preserve"> </v>
      </c>
    </row>
    <row r="58" spans="1:19">
      <c r="A58" s="289"/>
      <c r="B58" s="292" t="str">
        <f>Badges!C43</f>
        <v>Create a "happy box" with five</v>
      </c>
      <c r="C58" s="290" t="str">
        <f>IF(Badges!K43="A","A"," ")</f>
        <v xml:space="preserve"> </v>
      </c>
      <c r="E58" s="289"/>
      <c r="F58" s="292" t="str">
        <f>Badges!C116</f>
        <v>Have a "family tree" potluck party</v>
      </c>
      <c r="G58" s="290" t="str">
        <f>IF(Badges!K116="A","A","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IF(Badges!K44="A","A"," ")</f>
        <v xml:space="preserve"> </v>
      </c>
      <c r="E59" s="289"/>
      <c r="F59" s="292" t="str">
        <f>Badges!C117</f>
        <v>Make a family crest</v>
      </c>
      <c r="G59" s="290" t="str">
        <f>IF(Badges!K117="A","A"," ")</f>
        <v xml:space="preserve"> </v>
      </c>
      <c r="I59" s="289"/>
      <c r="J59" s="292" t="str">
        <f>Badges!C193</f>
        <v>Find a trail</v>
      </c>
      <c r="K59" s="290" t="str">
        <f>IF(Badges!K193="A","A"," ")</f>
        <v xml:space="preserve"> </v>
      </c>
      <c r="M59" s="289"/>
      <c r="N59" s="292" t="str">
        <f>Badges!C267</f>
        <v>Be the cage or tank cleaner</v>
      </c>
      <c r="O59" s="290" t="str">
        <f>IF(Badges!K267="A","A"," ")</f>
        <v xml:space="preserve"> </v>
      </c>
      <c r="Q59" s="289"/>
      <c r="R59" s="292" t="str">
        <f>Badges!C340</f>
        <v>Do a friend's favorite thing</v>
      </c>
      <c r="S59" s="290" t="str">
        <f>IF(Badges!K340="A","A"," ")</f>
        <v xml:space="preserve"> </v>
      </c>
    </row>
    <row r="60" spans="1:19">
      <c r="A60" s="289"/>
      <c r="B60" s="292" t="str">
        <f>Badges!C45</f>
        <v xml:space="preserve">Moving helps our bodies feel </v>
      </c>
      <c r="C60" s="290" t="str">
        <f>IF(Badges!K45="A","A"," ")</f>
        <v xml:space="preserve"> </v>
      </c>
      <c r="E60" s="289"/>
      <c r="F60" s="292" t="str">
        <f>Badges!C118</f>
        <v>Become pen pals with another</v>
      </c>
      <c r="G60" s="290" t="str">
        <f>IF(Badges!K118="A","A"," ")</f>
        <v xml:space="preserve"> </v>
      </c>
      <c r="I60" s="289"/>
      <c r="J60" s="292" t="str">
        <f>Badges!C194</f>
        <v>Ask an expert</v>
      </c>
      <c r="K60" s="290" t="str">
        <f>IF(Badges!K194="A","A"," ")</f>
        <v xml:space="preserve"> </v>
      </c>
      <c r="M60" s="289"/>
      <c r="N60" s="292" t="str">
        <f>Badges!C268</f>
        <v>Learn how to muck out a stall</v>
      </c>
      <c r="O60" s="290" t="str">
        <f>IF(Badges!K268="A","A"," ")</f>
        <v xml:space="preserve"> </v>
      </c>
      <c r="Q60" s="289"/>
      <c r="R60" s="292" t="str">
        <f>Badges!C341</f>
        <v>Share a favorite activity with a friend</v>
      </c>
      <c r="S60" s="290" t="str">
        <f>IF(Badges!K341="A","A","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IF(Badges!K195="A","A"," ")</f>
        <v xml:space="preserve"> </v>
      </c>
      <c r="M61" s="289"/>
      <c r="N61" s="292" t="str">
        <f>Badges!C269</f>
        <v>Make a cozy sleeping space for a</v>
      </c>
      <c r="O61" s="290" t="str">
        <f>IF(Badges!K269="A","A"," ")</f>
        <v xml:space="preserve"> </v>
      </c>
      <c r="Q61" s="289"/>
      <c r="R61" s="292" t="str">
        <f>Badges!C342</f>
        <v>Try a game or activity that's new to</v>
      </c>
      <c r="S61" s="290" t="str">
        <f>IF(Badges!K342="A","A"," ")</f>
        <v xml:space="preserve"> </v>
      </c>
    </row>
    <row r="62" spans="1:19" ht="12.75" customHeight="1">
      <c r="A62" s="289"/>
      <c r="B62" s="292" t="str">
        <f>Badges!C47</f>
        <v>Visit a doctor, dentist, or</v>
      </c>
      <c r="C62" s="290" t="str">
        <f>IF(Badges!K47="A","A","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IF(Badges!K48="A","A"," ")</f>
        <v xml:space="preserve"> </v>
      </c>
      <c r="E63" s="289"/>
      <c r="F63" s="292" t="str">
        <f>Badges!C124</f>
        <v>Visit an art gallery or museum</v>
      </c>
      <c r="G63" s="290" t="str">
        <f>IF(Badges!K124="A","A"," ")</f>
        <v xml:space="preserve"> </v>
      </c>
      <c r="I63" s="289"/>
      <c r="J63" s="292" t="str">
        <f>Badges!C197</f>
        <v>Learn to follow trail signs</v>
      </c>
      <c r="K63" s="290" t="str">
        <f>IF(Badges!K197="A","A"," ")</f>
        <v xml:space="preserve"> </v>
      </c>
      <c r="M63" s="289"/>
      <c r="N63" s="292" t="str">
        <f>Badges!C271</f>
        <v>Ask a veterinarian about health</v>
      </c>
      <c r="O63" s="290" t="str">
        <f>IF(Badges!K271="A","A"," ")</f>
        <v xml:space="preserve"> </v>
      </c>
      <c r="Q63" s="289"/>
      <c r="R63" s="292" t="str">
        <f>Badges!C344</f>
        <v>Practice being a good listener</v>
      </c>
      <c r="S63" s="290" t="str">
        <f>IF(Badges!K344="A","A"," ")</f>
        <v xml:space="preserve"> </v>
      </c>
    </row>
    <row r="64" spans="1:19">
      <c r="A64" s="289"/>
      <c r="B64" s="292" t="str">
        <f>Badges!C49</f>
        <v>Meet someone who works in an</v>
      </c>
      <c r="C64" s="290" t="str">
        <f>IF(Badges!K49="A","A"," ")</f>
        <v xml:space="preserve"> </v>
      </c>
      <c r="E64" s="289"/>
      <c r="F64" s="292" t="str">
        <f>Badges!C125</f>
        <v>Look for clay in your life</v>
      </c>
      <c r="G64" s="290" t="str">
        <f>IF(Badges!K125="A","A"," ")</f>
        <v xml:space="preserve"> </v>
      </c>
      <c r="I64" s="289"/>
      <c r="J64" s="292" t="str">
        <f>Badges!C198</f>
        <v>Practice observation on a</v>
      </c>
      <c r="K64" s="290" t="str">
        <f>IF(Badges!K198="A","A"," ")</f>
        <v xml:space="preserve"> </v>
      </c>
      <c r="M64" s="289"/>
      <c r="N64" s="292" t="str">
        <f>Badges!C272</f>
        <v>Help a dog get exercise for one</v>
      </c>
      <c r="O64" s="290" t="str">
        <f>IF(Badges!K272="A","A"," ")</f>
        <v xml:space="preserve"> </v>
      </c>
      <c r="Q64" s="289"/>
      <c r="R64" s="292" t="str">
        <f>Badges!C345</f>
        <v>Remember what you agree about</v>
      </c>
      <c r="S64" s="290" t="str">
        <f>IF(Badges!K345="A","A"," ")</f>
        <v xml:space="preserve"> </v>
      </c>
    </row>
    <row r="65" spans="1:19">
      <c r="A65" s="466" t="str">
        <f>Badges!B52</f>
        <v>Dancer</v>
      </c>
      <c r="B65" s="467"/>
      <c r="C65" s="467"/>
      <c r="E65" s="289"/>
      <c r="F65" s="292" t="str">
        <f>Badges!C126</f>
        <v>Look in books, magazines, or</v>
      </c>
      <c r="G65" s="290" t="str">
        <f>IF(Badges!K126="A","A"," ")</f>
        <v xml:space="preserve"> </v>
      </c>
      <c r="I65" s="289"/>
      <c r="J65" s="292" t="str">
        <f>Badges!C199</f>
        <v>Know the trail</v>
      </c>
      <c r="K65" s="290" t="str">
        <f>IF(Badges!K199="A","A"," ")</f>
        <v xml:space="preserve"> </v>
      </c>
      <c r="M65" s="289"/>
      <c r="N65" s="292" t="str">
        <f>Badges!C273</f>
        <v>Find out how to keep different</v>
      </c>
      <c r="O65" s="290" t="str">
        <f>IF(Badges!K273="A","A"," ")</f>
        <v xml:space="preserve"> </v>
      </c>
      <c r="Q65" s="289"/>
      <c r="R65" s="292" t="str">
        <f>Badges!C346</f>
        <v>Find kind words</v>
      </c>
      <c r="S65" s="290" t="str">
        <f>IF(Badges!K346="A","A","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IF(Badges!K54="A","A"," ")</f>
        <v xml:space="preserve"> </v>
      </c>
      <c r="E67" s="289"/>
      <c r="F67" s="292" t="str">
        <f>Badges!C128</f>
        <v>Visit a potter's studio</v>
      </c>
      <c r="G67" s="290" t="str">
        <f>IF(Badges!K128="A","A"," ")</f>
        <v xml:space="preserve"> </v>
      </c>
      <c r="I67" s="289"/>
      <c r="J67" s="292" t="str">
        <f>Badges!C201</f>
        <v>Visit an outdoor store</v>
      </c>
      <c r="K67" s="290" t="str">
        <f>IF(Badges!K201="A","A"," ")</f>
        <v xml:space="preserve"> </v>
      </c>
      <c r="M67" s="289"/>
      <c r="N67" s="292" t="str">
        <f>Badges!C275</f>
        <v>Make up a game to play with a pet</v>
      </c>
      <c r="O67" s="290" t="str">
        <f>IF(Badges!K275="A","A"," ")</f>
        <v xml:space="preserve"> </v>
      </c>
      <c r="Q67" s="289"/>
      <c r="R67" s="292" t="str">
        <f>Badges!C348</f>
        <v>Invite another Brownie group to an</v>
      </c>
      <c r="S67" s="290" t="str">
        <f>IF(Badges!K348="A","A"," ")</f>
        <v xml:space="preserve"> </v>
      </c>
    </row>
    <row r="68" spans="1:19">
      <c r="A68" s="289"/>
      <c r="B68" s="292" t="str">
        <f>Badges!C55</f>
        <v>Make your warm-up animal themed</v>
      </c>
      <c r="C68" s="290" t="str">
        <f>IF(Badges!K55="A","A"," ")</f>
        <v xml:space="preserve"> </v>
      </c>
      <c r="E68" s="289"/>
      <c r="F68" s="292" t="str">
        <f>Badges!C129</f>
        <v>Invite a craft teacher to your</v>
      </c>
      <c r="G68" s="290" t="str">
        <f>IF(Badges!K129="A","A"," ")</f>
        <v xml:space="preserve"> </v>
      </c>
      <c r="I68" s="289"/>
      <c r="J68" s="292" t="str">
        <f>Badges!C202</f>
        <v>Ask an older Girl Scout</v>
      </c>
      <c r="K68" s="290" t="str">
        <f>IF(Badges!K202="A","A"," ")</f>
        <v xml:space="preserve"> </v>
      </c>
      <c r="M68" s="289"/>
      <c r="N68" s="292" t="str">
        <f>Badges!C276</f>
        <v>Make a simple pet toy</v>
      </c>
      <c r="O68" s="290" t="str">
        <f>IF(Badges!K276="A","A"," ")</f>
        <v xml:space="preserve"> </v>
      </c>
      <c r="Q68" s="289"/>
      <c r="R68" s="292" t="str">
        <f>Badges!C349</f>
        <v>Sit at a different table or area at</v>
      </c>
      <c r="S68" s="290" t="str">
        <f>IF(Badges!K349="A","A"," ")</f>
        <v xml:space="preserve"> </v>
      </c>
    </row>
    <row r="69" spans="1:19">
      <c r="A69" s="289"/>
      <c r="B69" s="292" t="str">
        <f>Badges!C56</f>
        <v>Use the music</v>
      </c>
      <c r="C69" s="290" t="str">
        <f>IF(Badges!K56="A","A"," ")</f>
        <v xml:space="preserve"> </v>
      </c>
      <c r="E69" s="289"/>
      <c r="F69" s="292" t="str">
        <f>Badges!C130</f>
        <v xml:space="preserve">Go to a pottery class at a </v>
      </c>
      <c r="G69" s="290" t="str">
        <f>IF(Badges!K130="A","A"," ")</f>
        <v xml:space="preserve"> </v>
      </c>
      <c r="I69" s="289"/>
      <c r="J69" s="292" t="str">
        <f>Badges!C203</f>
        <v>Invite an experienced hiker to your</v>
      </c>
      <c r="K69" s="290" t="str">
        <f>IF(Badges!K203="A","A"," ")</f>
        <v xml:space="preserve"> </v>
      </c>
      <c r="M69" s="289"/>
      <c r="N69" s="292" t="str">
        <f>Badges!C277</f>
        <v>Learn about how three different</v>
      </c>
      <c r="O69" s="290" t="str">
        <f>IF(Badges!K277="A","A"," ")</f>
        <v xml:space="preserve"> </v>
      </c>
      <c r="Q69" s="289"/>
      <c r="R69" s="292" t="str">
        <f>Badges!C350</f>
        <v>Go to a dance or art class, sports</v>
      </c>
      <c r="S69" s="290" t="str">
        <f>IF(Badges!K350="A","A"," ")</f>
        <v xml:space="preserve"> </v>
      </c>
    </row>
    <row r="70" spans="1:19" ht="23.25">
      <c r="A70" s="471" t="str">
        <f ca="1">MID(CELL("filename",A8),FIND(IF(ISERROR(FIND("]",CELL("filename",A8))),"$","]"),CELL("filename",A8))+1,256)</f>
        <v>Brownie 8</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IF('Age-Level'!K6="A","A","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IF('Age-Level'!K7="A","A"," ")</f>
        <v xml:space="preserve"> </v>
      </c>
    </row>
    <row r="73" spans="1:19">
      <c r="A73" s="485" t="str">
        <f>Summary!A23</f>
        <v>Painting</v>
      </c>
      <c r="B73" s="486"/>
      <c r="C73" s="342" t="str">
        <f>IF(Badges!K376="C","C",IF(Badges!K376="P","P",""))</f>
        <v/>
      </c>
      <c r="E73" s="289"/>
      <c r="F73" s="292" t="str">
        <f>Badges!C387</f>
        <v>Play popcorn</v>
      </c>
      <c r="G73" s="290" t="str">
        <f>IF(Badges!K387="A","A"," ")</f>
        <v xml:space="preserve"> </v>
      </c>
      <c r="I73" s="289"/>
      <c r="J73" s="292" t="str">
        <f>Badges!C460</f>
        <v>Get tips from a medical professional</v>
      </c>
      <c r="K73" s="290" t="str">
        <f>IF(Badges!K460="A","A"," ")</f>
        <v xml:space="preserve"> </v>
      </c>
      <c r="M73" s="289"/>
      <c r="N73" s="292" t="str">
        <f>Badges!C534</f>
        <v>Go to the movies with a friend</v>
      </c>
      <c r="O73" s="290" t="str">
        <f>IF(Badges!K534="A","A"," ")</f>
        <v xml:space="preserve"> </v>
      </c>
      <c r="Q73" s="479" t="str">
        <f>'Age-Level'!C8</f>
        <v>Cookie Pin (Year 1)</v>
      </c>
      <c r="R73" s="479"/>
      <c r="S73" s="297" t="str">
        <f>IF('Age-Level'!K8="A","A"," ")</f>
        <v xml:space="preserve"> </v>
      </c>
    </row>
    <row r="74" spans="1:19">
      <c r="A74" s="475" t="str">
        <f>Summary!A24</f>
        <v>Fair Play</v>
      </c>
      <c r="B74" s="476"/>
      <c r="C74" s="291" t="str">
        <f>IF(Badges!K399="C","C",IF(Badges!K399="P","P",""))</f>
        <v/>
      </c>
      <c r="E74" s="289"/>
      <c r="F74" s="292" t="str">
        <f>Badges!C388</f>
        <v>Untangle yourself from a human</v>
      </c>
      <c r="G74" s="290" t="str">
        <f>IF(Badges!K388="A","A"," ")</f>
        <v xml:space="preserve"> </v>
      </c>
      <c r="I74" s="289"/>
      <c r="J74" s="292" t="str">
        <f>Badges!C461</f>
        <v>Learn with the Red Cross</v>
      </c>
      <c r="K74" s="290" t="str">
        <f>IF(Badges!K461="A","A"," ")</f>
        <v xml:space="preserve"> </v>
      </c>
      <c r="M74" s="289"/>
      <c r="N74" s="292" t="str">
        <f>Badges!C535</f>
        <v>Get outdoors</v>
      </c>
      <c r="O74" s="290" t="str">
        <f>IF(Badges!K535="A","A"," ")</f>
        <v xml:space="preserve"> </v>
      </c>
      <c r="Q74" s="479" t="str">
        <f>'Age-Level'!C9</f>
        <v>Cookie Rally (Year 2)</v>
      </c>
      <c r="R74" s="479"/>
      <c r="S74" s="297" t="str">
        <f>IF('Age-Level'!K9="A","A"," ")</f>
        <v xml:space="preserve"> </v>
      </c>
    </row>
    <row r="75" spans="1:19">
      <c r="A75" s="475" t="str">
        <f>Summary!A25</f>
        <v>Celebrating Community</v>
      </c>
      <c r="B75" s="476"/>
      <c r="C75" s="291" t="str">
        <f>IF(Badges!K422="C","C",IF(Badges!K422="P","P",""))</f>
        <v/>
      </c>
      <c r="E75" s="289"/>
      <c r="F75" s="292" t="str">
        <f>Badges!C389</f>
        <v>Try a game of Octopus Tag</v>
      </c>
      <c r="G75" s="290" t="str">
        <f>IF(Badges!K389="A","A"," ")</f>
        <v xml:space="preserve"> </v>
      </c>
      <c r="I75" s="289"/>
      <c r="J75" s="292" t="str">
        <f>Badges!C462</f>
        <v>Talk to an EMT</v>
      </c>
      <c r="K75" s="290" t="str">
        <f>IF(Badges!K462="A","A"," ")</f>
        <v xml:space="preserve"> </v>
      </c>
      <c r="M75" s="289"/>
      <c r="N75" s="292" t="str">
        <f>Badges!C536</f>
        <v>Have fun with friends</v>
      </c>
      <c r="O75" s="290" t="str">
        <f>IF(Badges!K536="A","A"," ")</f>
        <v xml:space="preserve"> </v>
      </c>
      <c r="Q75" s="479" t="str">
        <f>'Age-Level'!C10</f>
        <v>Cookie Sales (Year 2)</v>
      </c>
      <c r="R75" s="479"/>
      <c r="S75" s="297" t="str">
        <f>IF('Age-Level'!K10="A","A"," ")</f>
        <v xml:space="preserve"> </v>
      </c>
    </row>
    <row r="76" spans="1:19">
      <c r="A76" s="475" t="str">
        <f>Summary!A26</f>
        <v>Snacks</v>
      </c>
      <c r="B76" s="476"/>
      <c r="C76" s="291" t="str">
        <f>IF(Badges!K445="C","C",IF(Badges!K445="P","P",""))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IF('Age-Level'!K11="A","A"," ")</f>
        <v xml:space="preserve"> </v>
      </c>
    </row>
    <row r="77" spans="1:19">
      <c r="A77" s="475" t="str">
        <f>Summary!A27</f>
        <v>Brownie First Aid</v>
      </c>
      <c r="B77" s="476"/>
      <c r="C77" s="291" t="str">
        <f>IF(Badges!K468="C","C",IF(Badges!K468="P","P",""))</f>
        <v/>
      </c>
      <c r="E77" s="289"/>
      <c r="F77" s="292" t="str">
        <f>Badges!C391</f>
        <v>See a sport live or on television</v>
      </c>
      <c r="G77" s="290" t="str">
        <f>IF(Badges!K391="A","A"," ")</f>
        <v xml:space="preserve"> </v>
      </c>
      <c r="I77" s="289"/>
      <c r="J77" s="292" t="str">
        <f>Badges!C464</f>
        <v>Take a hike</v>
      </c>
      <c r="K77" s="290" t="str">
        <f>IF(Badges!K464="A","A"," ")</f>
        <v xml:space="preserve"> </v>
      </c>
      <c r="M77" s="289">
        <v>1</v>
      </c>
      <c r="N77" s="292" t="str">
        <f>Badges!C540</f>
        <v>Learn what every person needs</v>
      </c>
      <c r="O77" s="304"/>
      <c r="Q77" s="479" t="str">
        <f>Summary!A66</f>
        <v>Fall Sales (Year 1)</v>
      </c>
      <c r="R77" s="479"/>
      <c r="S77" s="291" t="str">
        <f>IF('Age-Level'!K13="A","A","")</f>
        <v/>
      </c>
    </row>
    <row r="78" spans="1:19">
      <c r="A78" s="475" t="str">
        <f>Summary!A28</f>
        <v>Brownie Girl Scout Way</v>
      </c>
      <c r="B78" s="476"/>
      <c r="C78" s="291" t="str">
        <f>IF(Badges!K491="C","C",IF(Badges!K491="P","P",""))</f>
        <v/>
      </c>
      <c r="E78" s="289"/>
      <c r="F78" s="292" t="str">
        <f>Badges!C392</f>
        <v>Make more points</v>
      </c>
      <c r="G78" s="290" t="str">
        <f>IF(Badges!K392="A","A"," ")</f>
        <v xml:space="preserve"> </v>
      </c>
      <c r="I78" s="289"/>
      <c r="J78" s="292" t="str">
        <f>Badges!C465</f>
        <v>Read all about it</v>
      </c>
      <c r="K78" s="290" t="str">
        <f>IF(Badges!K465="A","A"," ")</f>
        <v xml:space="preserve"> </v>
      </c>
      <c r="M78" s="289"/>
      <c r="N78" s="292" t="str">
        <f>Badges!C541</f>
        <v>Create a list</v>
      </c>
      <c r="O78" s="290" t="str">
        <f>IF(Badges!K541="A","A"," ")</f>
        <v xml:space="preserve"> </v>
      </c>
      <c r="Q78" s="479" t="str">
        <f>Summary!A67</f>
        <v>Fall Sales (Year 2)</v>
      </c>
      <c r="R78" s="479"/>
      <c r="S78" s="291" t="str">
        <f>IF('Age-Level'!K14="A","A","")</f>
        <v/>
      </c>
    </row>
    <row r="79" spans="1:19">
      <c r="A79" s="477" t="str">
        <f>Summary!A29</f>
        <v>Bugs</v>
      </c>
      <c r="B79" s="478"/>
      <c r="C79" s="341" t="str">
        <f>IF(Badges!K514="C","C",IF(Badges!K514="P","P",""))</f>
        <v/>
      </c>
      <c r="E79" s="289"/>
      <c r="F79" s="292" t="str">
        <f>Badges!C393</f>
        <v>Keep score for a sport you play</v>
      </c>
      <c r="G79" s="290" t="str">
        <f>IF(Badges!K393="A","A"," ")</f>
        <v xml:space="preserve"> </v>
      </c>
      <c r="I79" s="289"/>
      <c r="J79" s="292" t="str">
        <f>Badges!C466</f>
        <v>Talk to an outdoor expert</v>
      </c>
      <c r="K79" s="290" t="str">
        <f>IF(Badges!K466="A","A"," ")</f>
        <v xml:space="preserve"> </v>
      </c>
      <c r="M79" s="289"/>
      <c r="N79" s="292" t="str">
        <f>Badges!C542</f>
        <v>Create posters</v>
      </c>
      <c r="O79" s="290" t="str">
        <f>IF(Badges!K542="A","A"," ")</f>
        <v xml:space="preserve"> </v>
      </c>
      <c r="Q79" s="479" t="str">
        <f>Summary!A68</f>
        <v>Thinking Day (Year 1)</v>
      </c>
      <c r="R79" s="479"/>
      <c r="S79" s="291" t="str">
        <f>IF('Age-Level'!K16="A","A","")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IF(Badges!K543="A","A"," ")</f>
        <v xml:space="preserve"> </v>
      </c>
      <c r="Q80" s="479" t="str">
        <f>Summary!A69</f>
        <v>Thinking Day (Year 2)</v>
      </c>
      <c r="R80" s="479"/>
      <c r="S80" s="291" t="str">
        <f>IF('Age-Level'!K17="A","A","")</f>
        <v/>
      </c>
    </row>
    <row r="81" spans="1:22">
      <c r="A81" s="485" t="str">
        <f>Summary!A31</f>
        <v>Money Manager</v>
      </c>
      <c r="B81" s="486"/>
      <c r="C81" s="342" t="str">
        <f>IF(Badges!K538="C","C",IF(Badges!K538="P","P",""))</f>
        <v/>
      </c>
      <c r="E81" s="289"/>
      <c r="F81" s="292" t="str">
        <f>Badges!C395</f>
        <v xml:space="preserve">Make a team relay that </v>
      </c>
      <c r="G81" s="290" t="str">
        <f>IF(Badges!K395="A","A","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IF('Age-Level'!K19="A","A","")</f>
        <v/>
      </c>
    </row>
    <row r="82" spans="1:22">
      <c r="A82" s="475" t="str">
        <f>Summary!A32</f>
        <v>Philanthropist</v>
      </c>
      <c r="B82" s="476"/>
      <c r="C82" s="291" t="str">
        <f>IF(Badges!K561="C","C",IF(Badges!K561="P","P",""))</f>
        <v/>
      </c>
      <c r="E82" s="289"/>
      <c r="F82" s="292" t="str">
        <f>Badges!C396</f>
        <v>Make a theme day</v>
      </c>
      <c r="G82" s="290" t="str">
        <f>IF(Badges!K396="A","A"," ")</f>
        <v xml:space="preserve"> </v>
      </c>
      <c r="I82" s="289"/>
      <c r="J82" s="292" t="str">
        <f>Badges!C471</f>
        <v>Learn three new Girl Scout songs</v>
      </c>
      <c r="K82" s="290" t="str">
        <f>IF(Badges!K471="A","A"," ")</f>
        <v xml:space="preserve"> </v>
      </c>
      <c r="M82" s="289"/>
      <c r="N82" s="292" t="str">
        <f>Badges!C545</f>
        <v>Do you own research</v>
      </c>
      <c r="O82" s="290" t="str">
        <f>IF(Badges!K545="A","A"," ")</f>
        <v xml:space="preserve"> </v>
      </c>
      <c r="Q82" s="479" t="str">
        <f>Summary!A71</f>
        <v>Rededication (1st year)</v>
      </c>
      <c r="R82" s="479"/>
      <c r="S82" s="291" t="str">
        <f>IF('Age-Level'!K20="A","A","")</f>
        <v/>
      </c>
    </row>
    <row r="83" spans="1:22">
      <c r="A83" s="491" t="str">
        <f>Summary!A33</f>
        <v>Cookie Business</v>
      </c>
      <c r="B83" s="492"/>
      <c r="C83" s="493"/>
      <c r="D83" s="133"/>
      <c r="E83" s="289"/>
      <c r="F83" s="292" t="str">
        <f>Badges!C397</f>
        <v>Make up a championship</v>
      </c>
      <c r="G83" s="290" t="str">
        <f>IF(Badges!K397="A","A"," ")</f>
        <v xml:space="preserve"> </v>
      </c>
      <c r="I83" s="289"/>
      <c r="J83" s="292" t="str">
        <f>Badges!C472</f>
        <v>Learn a new singing game</v>
      </c>
      <c r="K83" s="290" t="str">
        <f>IF(Badges!K472="A","A"," ")</f>
        <v xml:space="preserve"> </v>
      </c>
      <c r="M83" s="289"/>
      <c r="N83" s="292" t="str">
        <f>Badges!C546</f>
        <v>Take a field trip</v>
      </c>
      <c r="O83" s="290" t="str">
        <f>IF(Badges!K546="A","A"," ")</f>
        <v xml:space="preserve"> </v>
      </c>
      <c r="Q83" s="479" t="str">
        <f>Summary!A72</f>
        <v>Rededication (2nd year)</v>
      </c>
      <c r="R83" s="479"/>
      <c r="S83" s="291" t="str">
        <f>IF('Age-Level'!K21="A","A","")</f>
        <v/>
      </c>
    </row>
    <row r="84" spans="1:22">
      <c r="A84" s="475" t="str">
        <f>Summary!A34</f>
        <v>Meet My Customers</v>
      </c>
      <c r="B84" s="476"/>
      <c r="C84" s="291" t="str">
        <f>IF(Badges!K575="C","C",IF(Badges!K575="P","P",""))</f>
        <v/>
      </c>
      <c r="E84" s="466" t="str">
        <f>Badges!B400</f>
        <v>Celebrating Community</v>
      </c>
      <c r="F84" s="466"/>
      <c r="G84" s="466"/>
      <c r="I84" s="289"/>
      <c r="J84" s="292" t="str">
        <f>Badges!C473</f>
        <v>Make up your own song based on</v>
      </c>
      <c r="K84" s="290" t="str">
        <f>IF(Badges!K473="A","A"," ")</f>
        <v xml:space="preserve"> </v>
      </c>
      <c r="M84" s="289"/>
      <c r="N84" s="292" t="str">
        <f>Badges!C547</f>
        <v>Invite a guest speaker</v>
      </c>
      <c r="O84" s="290" t="str">
        <f>IF(Badges!K547="A","A"," ")</f>
        <v xml:space="preserve"> </v>
      </c>
      <c r="Q84" s="479" t="str">
        <f>Summary!A73</f>
        <v>Rededication (3rd year)</v>
      </c>
      <c r="R84" s="479"/>
      <c r="S84" s="291" t="str">
        <f>IF('Age-Level'!K22="A","A","")</f>
        <v/>
      </c>
    </row>
    <row r="85" spans="1:22">
      <c r="A85" s="475" t="str">
        <f>Summary!A35</f>
        <v>Give Back</v>
      </c>
      <c r="B85" s="476"/>
      <c r="C85" s="291" t="str">
        <f>IF(Badges!K588="C","C",IF(Badges!K588="P","P",""))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IF('Age-Level'!K29="C","C","")</f>
        <v/>
      </c>
    </row>
    <row r="86" spans="1:22">
      <c r="A86" s="351"/>
      <c r="B86" s="351"/>
      <c r="C86" s="365"/>
      <c r="E86" s="289"/>
      <c r="F86" s="292" t="str">
        <f>Badges!C402</f>
        <v>Go on a flag hunt</v>
      </c>
      <c r="G86" s="290" t="str">
        <f>IF(Badges!K402="A","A"," ")</f>
        <v xml:space="preserve"> </v>
      </c>
      <c r="I86" s="289"/>
      <c r="J86" s="292" t="str">
        <f>Badges!C475</f>
        <v>Throw a birthday bash</v>
      </c>
      <c r="K86" s="290" t="str">
        <f>IF(Badges!K475="A","A"," ")</f>
        <v xml:space="preserve"> </v>
      </c>
      <c r="M86" s="289"/>
      <c r="N86" s="292" t="str">
        <f>Badges!C549</f>
        <v>Do you own research</v>
      </c>
      <c r="O86" s="290" t="str">
        <f>IF(Badges!K549="A","A"," ")</f>
        <v xml:space="preserve"> </v>
      </c>
      <c r="Q86" s="301">
        <v>1</v>
      </c>
      <c r="R86" s="354" t="str">
        <f>'Age-Level'!C24</f>
        <v>Choose one line from the Law</v>
      </c>
      <c r="S86" s="291" t="str">
        <f>IF('Age-Level'!K24="A","A","")</f>
        <v/>
      </c>
    </row>
    <row r="87" spans="1:22">
      <c r="A87" s="464" t="s">
        <v>83</v>
      </c>
      <c r="B87" s="465"/>
      <c r="C87" s="465"/>
      <c r="E87" s="289"/>
      <c r="F87" s="292" t="str">
        <f>Badges!C403</f>
        <v>Draw your state's symbols</v>
      </c>
      <c r="G87" s="290" t="str">
        <f>IF(Badges!K403="A","A"," ")</f>
        <v xml:space="preserve"> </v>
      </c>
      <c r="I87" s="289"/>
      <c r="J87" s="292" t="str">
        <f>Badges!C476</f>
        <v>Make a birthday card for a Daisy</v>
      </c>
      <c r="K87" s="290" t="str">
        <f>IF(Badges!K476="A","A"," ")</f>
        <v xml:space="preserve"> </v>
      </c>
      <c r="M87" s="289"/>
      <c r="N87" s="292" t="str">
        <f>Badges!C550</f>
        <v>Get secondhand knowledge</v>
      </c>
      <c r="O87" s="290" t="str">
        <f>IF(Badges!K550="A","A"," ")</f>
        <v xml:space="preserve"> </v>
      </c>
      <c r="Q87" s="302">
        <v>2</v>
      </c>
      <c r="R87" s="354" t="str">
        <f>'Age-Level'!C25</f>
        <v>Find a woman in your community</v>
      </c>
      <c r="S87" s="291" t="str">
        <f>IF('Age-Level'!K25="A","A","")</f>
        <v/>
      </c>
    </row>
    <row r="88" spans="1:22">
      <c r="B88" s="497" t="str">
        <f>'Journey Awards'!A6</f>
        <v>Brownie Quest</v>
      </c>
      <c r="C88" s="498"/>
      <c r="E88" s="289"/>
      <c r="F88" s="292" t="str">
        <f>Badges!C404</f>
        <v>Find your own town's symbols</v>
      </c>
      <c r="G88" s="290" t="str">
        <f>IF(Badges!K404="A","A"," ")</f>
        <v xml:space="preserve"> </v>
      </c>
      <c r="I88" s="289"/>
      <c r="J88" s="292" t="str">
        <f>Badges!C477</f>
        <v>Make up a birthday message</v>
      </c>
      <c r="K88" s="290" t="str">
        <f>IF(Badges!K477="A","A"," ")</f>
        <v xml:space="preserve"> </v>
      </c>
      <c r="M88" s="289"/>
      <c r="N88" s="292" t="str">
        <f>Badges!C551</f>
        <v>Invite a guest speaker</v>
      </c>
      <c r="O88" s="290" t="str">
        <f>IF(Badges!K551="A","A"," ")</f>
        <v xml:space="preserve"> </v>
      </c>
      <c r="Q88" s="302">
        <v>3</v>
      </c>
      <c r="R88" s="354" t="str">
        <f>'Age-Level'!C26</f>
        <v>Gather three inspirational quotes</v>
      </c>
      <c r="S88" s="291" t="str">
        <f>IF('Age-Level'!K26="A","A","")</f>
        <v/>
      </c>
    </row>
    <row r="89" spans="1:22">
      <c r="B89" s="298" t="str">
        <f>'Journey Awards'!B7</f>
        <v>The Discover Key</v>
      </c>
      <c r="C89" s="297" t="str">
        <f>'Journey Awards'!K11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IF('Age-Level'!K27="A","A","")</f>
        <v/>
      </c>
    </row>
    <row r="90" spans="1:22">
      <c r="B90" s="298" t="str">
        <f>'Journey Awards'!B12</f>
        <v>The Connect Key</v>
      </c>
      <c r="C90" s="297" t="str">
        <f>'Journey Awards'!K16</f>
        <v/>
      </c>
      <c r="E90" s="289"/>
      <c r="F90" s="292" t="str">
        <f>Badges!C406</f>
        <v>Choose natinoal songs</v>
      </c>
      <c r="G90" s="290" t="str">
        <f>IF(Badges!K406="A","A"," ")</f>
        <v xml:space="preserve"> </v>
      </c>
      <c r="I90" s="289"/>
      <c r="J90" s="292" t="str">
        <f>Badges!C479</f>
        <v>Make up a game about your</v>
      </c>
      <c r="K90" s="290" t="str">
        <f>IF(Badges!K479="A","A"," ")</f>
        <v xml:space="preserve"> </v>
      </c>
      <c r="M90" s="289"/>
      <c r="N90" s="292" t="str">
        <f>Badges!C553</f>
        <v>Take a field trip</v>
      </c>
      <c r="O90" s="290" t="str">
        <f>IF(Badges!K553="A","A"," ")</f>
        <v xml:space="preserve"> </v>
      </c>
      <c r="Q90" s="355">
        <v>5</v>
      </c>
      <c r="R90" s="354" t="str">
        <f>'Age-Level'!C28</f>
        <v>Keep the connection strong.</v>
      </c>
      <c r="S90" s="291" t="str">
        <f>IF('Age-Level'!K28="A","A","")</f>
        <v/>
      </c>
    </row>
    <row r="91" spans="1:22">
      <c r="B91" s="298" t="str">
        <f>'Journey Awards'!B17</f>
        <v>The Take Action Key</v>
      </c>
      <c r="C91" s="297" t="str">
        <f>'Journey Awards'!K21</f>
        <v/>
      </c>
      <c r="E91" s="289"/>
      <c r="F91" s="292" t="str">
        <f>Badges!C407</f>
        <v>Pick three community songs</v>
      </c>
      <c r="G91" s="290" t="str">
        <f>IF(Badges!K407="A","A"," ")</f>
        <v xml:space="preserve"> </v>
      </c>
      <c r="I91" s="289"/>
      <c r="J91" s="292" t="str">
        <f>Badges!C480</f>
        <v>Create a story, play, or puppet</v>
      </c>
      <c r="K91" s="290" t="str">
        <f>IF(Badges!K480="A","A"," ")</f>
        <v xml:space="preserve"> </v>
      </c>
      <c r="M91" s="289"/>
      <c r="N91" s="292" t="str">
        <f>Badges!C554</f>
        <v>Invite a guest speaker</v>
      </c>
      <c r="O91" s="290" t="str">
        <f>IF(Badges!K554="A","A"," ")</f>
        <v xml:space="preserve"> </v>
      </c>
      <c r="Q91" s="489" t="str">
        <f>Summary!A75</f>
        <v>My Promise, My Faith (Year 2)</v>
      </c>
      <c r="R91" s="482"/>
      <c r="S91" s="336" t="str">
        <f>IF('Age-Level'!K35="C","C","")</f>
        <v/>
      </c>
    </row>
    <row r="92" spans="1:22">
      <c r="B92" s="298" t="str">
        <f>'Journey Awards'!B22</f>
        <v>The Brownie Quest Award</v>
      </c>
      <c r="C92" s="297" t="str">
        <f>'Journey Awards'!K24</f>
        <v/>
      </c>
      <c r="E92" s="289"/>
      <c r="F92" s="292" t="str">
        <f>Badges!C408</f>
        <v>Find three celebration songs</v>
      </c>
      <c r="G92" s="290" t="str">
        <f>IF(Badges!K408="A","A"," ")</f>
        <v xml:space="preserve"> </v>
      </c>
      <c r="I92" s="289"/>
      <c r="J92" s="292" t="str">
        <f>Badges!C481</f>
        <v>Make a team mural, collage, flag</v>
      </c>
      <c r="K92" s="290" t="str">
        <f>IF(Badges!K481="A","A"," ")</f>
        <v xml:space="preserve"> </v>
      </c>
      <c r="M92" s="289"/>
      <c r="N92" s="292" t="str">
        <f>Badges!C555</f>
        <v>Find out about helping people</v>
      </c>
      <c r="O92" s="290" t="str">
        <f>IF(Badges!K555="A","A"," ")</f>
        <v xml:space="preserve"> </v>
      </c>
      <c r="Q92" s="301">
        <v>1</v>
      </c>
      <c r="R92" s="354" t="str">
        <f>'Age-Level'!C31</f>
        <v>Choose one line from the Law</v>
      </c>
      <c r="S92" s="291" t="str">
        <f>IF('Age-Level'!K31="A","A","")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IF('Age-Level'!K32="A","A","")</f>
        <v/>
      </c>
    </row>
    <row r="94" spans="1:22">
      <c r="A94" s="349"/>
      <c r="B94" s="298" t="str">
        <f>'Journey Awards'!B28</f>
        <v>LOVE Water</v>
      </c>
      <c r="C94" s="297" t="str">
        <f>'Journey Awards'!K31</f>
        <v/>
      </c>
      <c r="E94" s="289"/>
      <c r="F94" s="292" t="str">
        <f>Badges!C410</f>
        <v>Join a parade</v>
      </c>
      <c r="G94" s="290" t="str">
        <f>IF(Badges!K410="A","A"," ")</f>
        <v xml:space="preserve"> </v>
      </c>
      <c r="I94" s="289"/>
      <c r="J94" s="292" t="str">
        <f>Badges!C483</f>
        <v>A better room or home</v>
      </c>
      <c r="K94" s="290" t="str">
        <f>IF(Badges!K483="A","A"," ")</f>
        <v xml:space="preserve"> </v>
      </c>
      <c r="M94" s="289"/>
      <c r="N94" s="292" t="str">
        <f>Badges!C557</f>
        <v>Donate money</v>
      </c>
      <c r="O94" s="290" t="str">
        <f>IF(Badges!K557="A","A"," ")</f>
        <v xml:space="preserve"> </v>
      </c>
      <c r="Q94" s="302">
        <v>3</v>
      </c>
      <c r="R94" s="354" t="str">
        <f>'Age-Level'!C33</f>
        <v>Gather three inspirational quotes</v>
      </c>
      <c r="S94" s="291" t="str">
        <f>IF('Age-Level'!K33="A","A","")</f>
        <v/>
      </c>
    </row>
    <row r="95" spans="1:22">
      <c r="A95" s="349"/>
      <c r="B95" s="298" t="str">
        <f>'Journey Awards'!B32</f>
        <v>SAVE Water</v>
      </c>
      <c r="C95" s="297" t="str">
        <f>'Journey Awards'!K34</f>
        <v/>
      </c>
      <c r="E95" s="289"/>
      <c r="F95" s="292" t="str">
        <f>Badges!C411</f>
        <v>Learn to march</v>
      </c>
      <c r="G95" s="290" t="str">
        <f>IF(Badges!K411="A","A"," ")</f>
        <v xml:space="preserve"> </v>
      </c>
      <c r="I95" s="289"/>
      <c r="J95" s="292" t="str">
        <f>Badges!C484</f>
        <v>A better meeting place</v>
      </c>
      <c r="K95" s="290" t="str">
        <f>IF(Badges!K484="A","A"," ")</f>
        <v xml:space="preserve"> </v>
      </c>
      <c r="M95" s="289"/>
      <c r="N95" s="292" t="str">
        <f>Badges!C558</f>
        <v>Organize a great food donation</v>
      </c>
      <c r="O95" s="290" t="str">
        <f>IF(Badges!K558="A","A"," ")</f>
        <v xml:space="preserve"> </v>
      </c>
      <c r="Q95" s="302">
        <v>4</v>
      </c>
      <c r="R95" s="354" t="str">
        <f>'Age-Level'!C34</f>
        <v>Make something to remind you</v>
      </c>
      <c r="S95" s="291" t="str">
        <f>IF('Age-Level'!K34="A","A","")</f>
        <v/>
      </c>
      <c r="U95" s="288"/>
      <c r="V95" s="288"/>
    </row>
    <row r="96" spans="1:22">
      <c r="A96" s="226"/>
      <c r="B96" s="298" t="str">
        <f>'Journey Awards'!B35</f>
        <v>SHARE Water</v>
      </c>
      <c r="C96" s="297" t="str">
        <f>'Journey Awards'!K37</f>
        <v/>
      </c>
      <c r="E96" s="289"/>
      <c r="F96" s="292" t="str">
        <f>Badges!C412</f>
        <v>See a band review or field show</v>
      </c>
      <c r="G96" s="290" t="str">
        <f>IF(Badges!K412="A","A"," ")</f>
        <v xml:space="preserve"> </v>
      </c>
      <c r="I96" s="289"/>
      <c r="J96" s="292" t="str">
        <f>Badges!C485</f>
        <v>A better classroom</v>
      </c>
      <c r="K96" s="290" t="str">
        <f>IF(Badges!K485="A","A"," ")</f>
        <v xml:space="preserve"> </v>
      </c>
      <c r="M96" s="289"/>
      <c r="N96" s="292" t="str">
        <f>Badges!C559</f>
        <v>Host a clothing-donation party</v>
      </c>
      <c r="O96" s="290" t="str">
        <f>IF(Badges!K559="A","A"," ")</f>
        <v xml:space="preserve"> </v>
      </c>
      <c r="Q96" s="355">
        <v>5</v>
      </c>
      <c r="R96" s="354" t="str">
        <f>'Age-Level'!C35</f>
        <v>Keep the connection strong.</v>
      </c>
      <c r="S96" s="291" t="str">
        <f>IF('Age-Level'!K35="A","A","")</f>
        <v/>
      </c>
      <c r="U96" s="288"/>
      <c r="V96" s="288"/>
    </row>
    <row r="97" spans="1:23">
      <c r="A97" s="226"/>
      <c r="B97" s="298" t="str">
        <f>'Journey Awards'!B38</f>
        <v>WOW!</v>
      </c>
      <c r="C97" s="297" t="str">
        <f>'Journey Awards'!K40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IF('Age-Level'!K38="A","A","")</f>
        <v/>
      </c>
      <c r="U97" s="288"/>
      <c r="V97" s="288"/>
    </row>
    <row r="98" spans="1:23" ht="14.25" customHeight="1">
      <c r="B98" s="352" t="str">
        <f>'Journey Awards'!A43</f>
        <v>A World of Girls</v>
      </c>
      <c r="C98" s="353"/>
      <c r="E98" s="289"/>
      <c r="F98" s="292" t="str">
        <f>Badges!C414</f>
        <v>Follow a landmark trail</v>
      </c>
      <c r="G98" s="290" t="str">
        <f>IF(Badges!K414="A","A"," ")</f>
        <v xml:space="preserve"> </v>
      </c>
      <c r="I98" s="289"/>
      <c r="J98" s="292" t="str">
        <f>Badges!C487</f>
        <v>Follow in a Girl Scout's footsteps</v>
      </c>
      <c r="K98" s="290" t="str">
        <f>IF(Badges!K487="A","A"," ")</f>
        <v xml:space="preserve"> </v>
      </c>
      <c r="M98" s="289">
        <v>1</v>
      </c>
      <c r="N98" s="292" t="str">
        <f>Badges!C564</f>
        <v>Find out where your customers are</v>
      </c>
      <c r="O98" s="304"/>
      <c r="Q98" s="479" t="str">
        <f>Summary!A77</f>
        <v>Journey Summit Pin</v>
      </c>
      <c r="R98" s="479"/>
      <c r="S98" s="291" t="str">
        <f>IF('Age-Level'!K40="C","C","")</f>
        <v/>
      </c>
      <c r="U98" s="288"/>
      <c r="V98" s="288"/>
    </row>
    <row r="99" spans="1:23">
      <c r="B99" s="298" t="str">
        <f>'Journey Awards'!B44</f>
        <v>Hear a Story</v>
      </c>
      <c r="C99" s="297" t="str">
        <f>'Journey Awards'!K46</f>
        <v/>
      </c>
      <c r="E99" s="289"/>
      <c r="F99" s="292" t="str">
        <f>Badges!C415</f>
        <v>Tour a landmark that honors the</v>
      </c>
      <c r="G99" s="290" t="str">
        <f>IF(Badges!K415="A","A"," ")</f>
        <v xml:space="preserve"> </v>
      </c>
      <c r="I99" s="289"/>
      <c r="J99" s="292" t="str">
        <f>Badges!C488</f>
        <v>Read the Brownie Story from an</v>
      </c>
      <c r="K99" s="290" t="str">
        <f>IF(Badges!K488="A","A"," ")</f>
        <v xml:space="preserve"> </v>
      </c>
      <c r="M99" s="289"/>
      <c r="N99" s="292" t="str">
        <f>Badges!C565</f>
        <v xml:space="preserve">Talk to your family or Brownie </v>
      </c>
      <c r="O99" s="290" t="str">
        <f>IF(Badges!K565="A","A"," ")</f>
        <v xml:space="preserve"> </v>
      </c>
      <c r="Q99" s="479" t="str">
        <f>Summary!A78</f>
        <v>Safety Award</v>
      </c>
      <c r="R99" s="480"/>
      <c r="S99" s="300"/>
      <c r="U99" s="366"/>
      <c r="V99" s="367"/>
      <c r="W99" s="350"/>
    </row>
    <row r="100" spans="1:23">
      <c r="B100" s="298" t="str">
        <f>'Journey Awards'!B47</f>
        <v>Change a Story</v>
      </c>
      <c r="C100" s="297" t="str">
        <f>'Journey Awards'!K49</f>
        <v/>
      </c>
      <c r="E100" s="289"/>
      <c r="F100" s="292" t="str">
        <f>Badges!C416</f>
        <v>Make a landmark map</v>
      </c>
      <c r="G100" s="290" t="str">
        <f>IF(Badges!K416="A","A"," ")</f>
        <v xml:space="preserve"> </v>
      </c>
      <c r="I100" s="289"/>
      <c r="J100" s="292" t="str">
        <f>Badges!C489</f>
        <v>Make up a story about Campbell</v>
      </c>
      <c r="K100" s="290" t="str">
        <f>IF(Badges!K489="A","A"," ")</f>
        <v xml:space="preserve"> </v>
      </c>
      <c r="M100" s="289">
        <v>2</v>
      </c>
      <c r="N100" s="292" t="str">
        <f>Badges!C566</f>
        <v>Talk to some customers</v>
      </c>
      <c r="O100" s="304"/>
      <c r="Q100" s="301">
        <v>1</v>
      </c>
      <c r="R100" s="354" t="str">
        <f>'Age-Level'!C42</f>
        <v xml:space="preserve">Talk to a teacher, parent, or </v>
      </c>
      <c r="S100" s="291" t="str">
        <f>IF('Age-Level'!K42="A","A","")</f>
        <v/>
      </c>
      <c r="U100" s="288"/>
      <c r="V100" s="288"/>
    </row>
    <row r="101" spans="1:23">
      <c r="B101" s="298" t="str">
        <f>'Journey Awards'!B50</f>
        <v>Tell a Story</v>
      </c>
      <c r="C101" s="297" t="str">
        <f>'Journey Awards'!K52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IF(Badges!K567="A","A"," ")</f>
        <v xml:space="preserve"> </v>
      </c>
      <c r="Q101" s="302">
        <v>2</v>
      </c>
      <c r="R101" s="354" t="str">
        <f>'Age-Level'!C43</f>
        <v>Get a map of your neighborhood</v>
      </c>
      <c r="S101" s="291" t="str">
        <f>IF('Age-Level'!K43="A","A","")</f>
        <v/>
      </c>
      <c r="U101" s="288"/>
      <c r="V101" s="288"/>
    </row>
    <row r="102" spans="1:23">
      <c r="B102" s="298" t="str">
        <f>'Journey Awards'!B53</f>
        <v>Better World for Girls!</v>
      </c>
      <c r="C102" s="297" t="str">
        <f>'Journey Awards'!K55</f>
        <v/>
      </c>
      <c r="E102" s="289"/>
      <c r="F102" s="292" t="str">
        <f>Badges!C418</f>
        <v>Join a flag ceremony</v>
      </c>
      <c r="G102" s="290" t="str">
        <f>IF(Badges!K418="A","A","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IF('Age-Level'!K44="A","A","")</f>
        <v/>
      </c>
      <c r="U102" s="288"/>
      <c r="V102" s="288"/>
    </row>
    <row r="103" spans="1:23">
      <c r="B103" s="348"/>
      <c r="C103" s="348"/>
      <c r="E103" s="289"/>
      <c r="F103" s="292" t="str">
        <f>Badges!C419</f>
        <v>Join a town ceremony</v>
      </c>
      <c r="G103" s="290" t="str">
        <f>IF(Badges!K419="A","A"," ")</f>
        <v xml:space="preserve"> </v>
      </c>
      <c r="I103" s="289"/>
      <c r="J103" s="292" t="str">
        <f>Badges!C494</f>
        <v>Talk to a bug specialist in your</v>
      </c>
      <c r="K103" s="290" t="str">
        <f>IF(Badges!K494="A","A"," ")</f>
        <v xml:space="preserve"> </v>
      </c>
      <c r="M103" s="289"/>
      <c r="N103" s="292" t="str">
        <f>Badges!C569</f>
        <v>In your group or with your family</v>
      </c>
      <c r="O103" s="290" t="str">
        <f>IF(Badges!K569="A","A"," ")</f>
        <v xml:space="preserve"> </v>
      </c>
      <c r="Q103" s="302">
        <v>4</v>
      </c>
      <c r="R103" s="354" t="str">
        <f>'Age-Level'!C45</f>
        <v>Choose an upcoming trip you</v>
      </c>
      <c r="S103" s="291" t="str">
        <f>IF('Age-Level'!K45="A","A","")</f>
        <v/>
      </c>
      <c r="U103" s="288"/>
      <c r="V103" s="288"/>
    </row>
    <row r="104" spans="1:23">
      <c r="A104" s="464" t="s">
        <v>427</v>
      </c>
      <c r="B104" s="465"/>
      <c r="C104" s="465"/>
      <c r="E104" s="289"/>
      <c r="F104" s="292" t="str">
        <f>Badges!C420</f>
        <v>Make up your own</v>
      </c>
      <c r="G104" s="290" t="str">
        <f>IF(Badges!K420="A","A"," ")</f>
        <v xml:space="preserve"> </v>
      </c>
      <c r="I104" s="289"/>
      <c r="J104" s="292" t="str">
        <f>Badges!C495</f>
        <v>With an adult's help, find websites</v>
      </c>
      <c r="K104" s="290" t="str">
        <f>IF(Badges!K495="A","A"," ")</f>
        <v xml:space="preserve"> </v>
      </c>
      <c r="M104" s="289">
        <v>4</v>
      </c>
      <c r="N104" s="292" t="str">
        <f>Badges!C570</f>
        <v>Role-play good customer relations</v>
      </c>
      <c r="O104" s="304"/>
      <c r="Q104" s="355">
        <v>5</v>
      </c>
      <c r="R104" s="354" t="str">
        <f>'Age-Level'!C46</f>
        <v>Find out what natural disasters</v>
      </c>
      <c r="S104" s="291" t="str">
        <f>IF('Age-Level'!K46="A","A","")</f>
        <v/>
      </c>
      <c r="U104" s="288"/>
      <c r="V104" s="288"/>
    </row>
    <row r="105" spans="1:23">
      <c r="A105" s="293"/>
      <c r="B105" s="356" t="str">
        <f>Bridging!B6</f>
        <v>Pass It On!</v>
      </c>
      <c r="C105" s="342" t="str">
        <f>IF(Bridging!K10="C","C",IF(Bridging!K10="P","P",""))</f>
        <v/>
      </c>
      <c r="E105" s="466" t="str">
        <f>Badges!B423</f>
        <v>Snacks</v>
      </c>
      <c r="F105" s="467"/>
      <c r="G105" s="467"/>
      <c r="I105" s="289"/>
      <c r="J105" s="292" t="str">
        <f>Badges!C496</f>
        <v>Read a book or watch a video</v>
      </c>
      <c r="K105" s="290" t="str">
        <f>IF(Badges!K496="A","A"," ")</f>
        <v xml:space="preserve"> </v>
      </c>
      <c r="M105" s="289"/>
      <c r="N105" s="292" t="str">
        <f>Badges!C571</f>
        <v>With your friends or family</v>
      </c>
      <c r="O105" s="290" t="str">
        <f>IF(Badges!K571="A","A"," ")</f>
        <v xml:space="preserve"> </v>
      </c>
      <c r="Q105" s="479" t="str">
        <f>'Age-Level'!C49</f>
        <v>International Friendship</v>
      </c>
      <c r="R105" s="479"/>
      <c r="S105" s="291" t="str">
        <f>IF('Age-Level'!K49="A","A","")</f>
        <v/>
      </c>
      <c r="U105" s="288"/>
      <c r="V105" s="288"/>
    </row>
    <row r="106" spans="1:23">
      <c r="A106" s="293"/>
      <c r="B106" s="295" t="str">
        <f>Bridging!B11</f>
        <v>Look Ahead!</v>
      </c>
      <c r="C106" s="291" t="str">
        <f>IF(Bridging!K15="C","C",IF(Bridging!K15="P","P",""))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IF(Bridging!K17="C","C",IF(Bridging!K17="P","P",""))</f>
        <v/>
      </c>
      <c r="E107" s="289"/>
      <c r="F107" s="292" t="str">
        <f>Badges!C425</f>
        <v>Is the food good for me?</v>
      </c>
      <c r="G107" s="290" t="str">
        <f>IF(Badges!K425="A","A"," ")</f>
        <v xml:space="preserve"> </v>
      </c>
      <c r="I107" s="289"/>
      <c r="J107" s="292" t="str">
        <f>Badges!C498</f>
        <v>Make a paper-plate spider</v>
      </c>
      <c r="K107" s="290" t="str">
        <f>IF(Badges!K498="A","A"," ")</f>
        <v xml:space="preserve"> </v>
      </c>
      <c r="M107" s="289"/>
      <c r="N107" s="292" t="str">
        <f>Badges!C573</f>
        <v>Everybody who buys cookies is</v>
      </c>
      <c r="O107" s="290" t="str">
        <f>IF(Badges!K573="A","A"," ")</f>
        <v xml:space="preserve"> </v>
      </c>
      <c r="Q107" s="464" t="s">
        <v>429</v>
      </c>
      <c r="R107" s="468"/>
      <c r="S107" s="468"/>
      <c r="U107" s="288"/>
      <c r="V107" s="288"/>
    </row>
    <row r="108" spans="1:23">
      <c r="B108" s="296" t="s">
        <v>88</v>
      </c>
      <c r="C108" s="291" t="str">
        <f>IF(Bridging!K18="C","C",IF(Bridging!K18="P","P",""))</f>
        <v/>
      </c>
      <c r="E108" s="289"/>
      <c r="F108" s="292" t="str">
        <f>Badges!C426</f>
        <v>Is the food good for the earth?</v>
      </c>
      <c r="G108" s="290" t="str">
        <f>IF(Badges!K426="A","A"," ")</f>
        <v xml:space="preserve"> </v>
      </c>
      <c r="I108" s="289"/>
      <c r="J108" s="292" t="str">
        <f>Badges!C499</f>
        <v>Make an egg-carton caterpillar</v>
      </c>
      <c r="K108" s="290" t="str">
        <f>IF(Badges!K499="A","A"," ")</f>
        <v xml:space="preserve"> </v>
      </c>
      <c r="M108" s="466" t="str">
        <f>Badges!B576</f>
        <v>Give Back</v>
      </c>
      <c r="N108" s="467"/>
      <c r="O108" s="467"/>
      <c r="Q108" s="480" t="str">
        <f>'Fun Patches'!C24</f>
        <v>&lt;List Patch Here&gt;</v>
      </c>
      <c r="R108" s="481"/>
      <c r="S108" s="297" t="str">
        <f>IF('Fun Patches'!K24="A","A"," ")</f>
        <v xml:space="preserve"> </v>
      </c>
      <c r="U108" s="288"/>
      <c r="V108" s="288"/>
    </row>
    <row r="109" spans="1:23">
      <c r="B109" s="338"/>
      <c r="C109" s="350"/>
      <c r="E109" s="289"/>
      <c r="F109" s="292" t="str">
        <f>Badges!C427</f>
        <v>What's in that snack?</v>
      </c>
      <c r="G109" s="290" t="str">
        <f>IF(Badges!K427="A","A"," ")</f>
        <v xml:space="preserve"> </v>
      </c>
      <c r="I109" s="289"/>
      <c r="J109" s="292" t="str">
        <f>Badges!C500</f>
        <v>Make your own butterfly</v>
      </c>
      <c r="K109" s="290" t="str">
        <f>IF(Badges!K500="A","A"," ")</f>
        <v xml:space="preserve"> </v>
      </c>
      <c r="M109" s="289">
        <v>1</v>
      </c>
      <c r="N109" s="292" t="str">
        <f>Badges!C577</f>
        <v>Find out about businesses that</v>
      </c>
      <c r="O109" s="304"/>
      <c r="Q109" s="480" t="str">
        <f>'Fun Patches'!C25</f>
        <v>&lt;List Patch Here&gt;</v>
      </c>
      <c r="R109" s="481"/>
      <c r="S109" s="297" t="str">
        <f>IF('Fun Patches'!K25="A","A","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IF(Badges!K578="A","A"," ")</f>
        <v xml:space="preserve"> </v>
      </c>
      <c r="Q110" s="480" t="str">
        <f>'Fun Patches'!C26</f>
        <v>&lt;List Patch Here&gt;</v>
      </c>
      <c r="R110" s="481"/>
      <c r="S110" s="297" t="str">
        <f>IF('Fun Patches'!K26="A","A"," ")</f>
        <v xml:space="preserve"> </v>
      </c>
      <c r="U110" s="367"/>
      <c r="V110" s="367"/>
      <c r="W110" s="350"/>
    </row>
    <row r="111" spans="1:23">
      <c r="A111" s="289">
        <v>1</v>
      </c>
      <c r="B111" s="292" t="str">
        <f>Badges!C355</f>
        <v>Get Inspired</v>
      </c>
      <c r="C111" s="304"/>
      <c r="E111" s="289"/>
      <c r="F111" s="292" t="str">
        <f>Badges!C429</f>
        <v>Make your own restaurant snack</v>
      </c>
      <c r="G111" s="290" t="str">
        <f>IF(Badges!K429="A","A"," ")</f>
        <v xml:space="preserve"> </v>
      </c>
      <c r="I111" s="289"/>
      <c r="J111" s="292" t="str">
        <f>Badges!C502</f>
        <v>Watch three bugs</v>
      </c>
      <c r="K111" s="290" t="str">
        <f>IF(Badges!K502="A","A"," ")</f>
        <v xml:space="preserve"> </v>
      </c>
      <c r="M111" s="289">
        <v>2</v>
      </c>
      <c r="N111" s="292" t="str">
        <f>Badges!C579</f>
        <v>Set a giving goal</v>
      </c>
      <c r="O111" s="304"/>
      <c r="Q111" s="480" t="str">
        <f>'Fun Patches'!C27</f>
        <v>&lt;List Patch Here&gt;</v>
      </c>
      <c r="R111" s="481"/>
      <c r="S111" s="297" t="str">
        <f>IF('Fun Patches'!K27="A","A"," ")</f>
        <v xml:space="preserve"> </v>
      </c>
      <c r="U111" s="288"/>
      <c r="V111" s="288"/>
    </row>
    <row r="112" spans="1:23">
      <c r="A112" s="289"/>
      <c r="B112" s="292" t="str">
        <f>Badges!C356</f>
        <v>Talk to a painter</v>
      </c>
      <c r="C112" s="290" t="str">
        <f>IF(Badges!K356="A","A"," ")</f>
        <v xml:space="preserve"> </v>
      </c>
      <c r="E112" s="289"/>
      <c r="F112" s="292" t="str">
        <f>Badges!C430</f>
        <v>Make a savory snack from a</v>
      </c>
      <c r="G112" s="290" t="str">
        <f>IF(Badges!K430="A","A"," ")</f>
        <v xml:space="preserve"> </v>
      </c>
      <c r="I112" s="289"/>
      <c r="J112" s="292" t="str">
        <f>Badges!C503</f>
        <v>With an adult, find an ant trail</v>
      </c>
      <c r="K112" s="290" t="str">
        <f>IF(Badges!K503="A","A"," ")</f>
        <v xml:space="preserve"> </v>
      </c>
      <c r="M112" s="289"/>
      <c r="N112" s="292" t="str">
        <f>Badges!C580</f>
        <v xml:space="preserve">With your Brownie friends, talk </v>
      </c>
      <c r="O112" s="290" t="str">
        <f>IF(Badges!K580="A","A"," ")</f>
        <v xml:space="preserve"> </v>
      </c>
      <c r="Q112" s="480" t="str">
        <f>'Fun Patches'!C28</f>
        <v>&lt;List Patch Here&gt;</v>
      </c>
      <c r="R112" s="481"/>
      <c r="S112" s="297" t="str">
        <f>IF('Fun Patches'!K28="A","A"," ")</f>
        <v xml:space="preserve"> </v>
      </c>
      <c r="U112" s="288"/>
      <c r="V112" s="288"/>
    </row>
    <row r="113" spans="1:22">
      <c r="A113" s="289"/>
      <c r="B113" s="292" t="str">
        <f>Badges!C357</f>
        <v>Go to an art show or museum</v>
      </c>
      <c r="C113" s="290" t="str">
        <f>IF(Badges!K357="A","A"," ")</f>
        <v xml:space="preserve"> </v>
      </c>
      <c r="E113" s="289"/>
      <c r="F113" s="292" t="str">
        <f>Badges!C431</f>
        <v>Make a veggie face</v>
      </c>
      <c r="G113" s="290" t="str">
        <f>IF(Badges!K431="A","A"," ")</f>
        <v xml:space="preserve"> </v>
      </c>
      <c r="I113" s="289"/>
      <c r="J113" s="292" t="str">
        <f>Badges!C504</f>
        <v>Make a bug box</v>
      </c>
      <c r="K113" s="290" t="str">
        <f>IF(Badges!K504="A","A"," ")</f>
        <v xml:space="preserve"> </v>
      </c>
      <c r="M113" s="289">
        <v>3</v>
      </c>
      <c r="N113" s="292" t="str">
        <f>Badges!C581</f>
        <v>Involve your customers</v>
      </c>
      <c r="O113" s="304"/>
      <c r="Q113" s="480" t="str">
        <f>'Fun Patches'!C29</f>
        <v>&lt;List Patch Here&gt;</v>
      </c>
      <c r="R113" s="481"/>
      <c r="S113" s="297" t="str">
        <f>IF('Fun Patches'!K29="A","A"," ")</f>
        <v xml:space="preserve"> </v>
      </c>
      <c r="U113" s="288"/>
      <c r="V113" s="288"/>
    </row>
    <row r="114" spans="1:22">
      <c r="A114" s="289"/>
      <c r="B114" s="292" t="str">
        <f>Badges!C358</f>
        <v xml:space="preserve">Team up with an adult to find </v>
      </c>
      <c r="C114" s="290" t="str">
        <f>IF(Badges!K358="A","A","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IF(Badges!K582="A","A"," ")</f>
        <v xml:space="preserve"> </v>
      </c>
      <c r="Q114" s="480" t="str">
        <f>'Fun Patches'!C30</f>
        <v>&lt;List Patch Here&gt;</v>
      </c>
      <c r="R114" s="481"/>
      <c r="S114" s="297" t="str">
        <f>IF('Fun Patches'!K30="A","A"," ")</f>
        <v xml:space="preserve"> </v>
      </c>
      <c r="U114" s="288"/>
      <c r="V114" s="288"/>
    </row>
    <row r="115" spans="1:22">
      <c r="A115" s="289">
        <v>2</v>
      </c>
      <c r="B115" s="292" t="str">
        <f>Badges!C359</f>
        <v>Paint the real world</v>
      </c>
      <c r="C115" s="304"/>
      <c r="E115" s="289"/>
      <c r="F115" s="292" t="str">
        <f>Badges!C433</f>
        <v>Create a holiday dessert</v>
      </c>
      <c r="G115" s="290" t="str">
        <f>IF(Badges!K433="A","A"," ")</f>
        <v xml:space="preserve"> </v>
      </c>
      <c r="I115" s="289"/>
      <c r="J115" s="292" t="str">
        <f>Badges!C506</f>
        <v>Draw a cocoon</v>
      </c>
      <c r="K115" s="290" t="str">
        <f>IF(Badges!K506="A","A"," ")</f>
        <v xml:space="preserve"> </v>
      </c>
      <c r="M115" s="289">
        <v>4</v>
      </c>
      <c r="N115" s="292" t="str">
        <f>Badges!C583</f>
        <v>Practice giving back</v>
      </c>
      <c r="O115" s="304"/>
      <c r="Q115" s="480" t="str">
        <f>'Fun Patches'!C31</f>
        <v>&lt;List Patch Here&gt;</v>
      </c>
      <c r="R115" s="481"/>
      <c r="S115" s="297" t="str">
        <f>IF('Fun Patches'!K31="A","A"," ")</f>
        <v xml:space="preserve"> </v>
      </c>
      <c r="U115" s="288"/>
      <c r="V115" s="288"/>
    </row>
    <row r="116" spans="1:22">
      <c r="A116" s="289"/>
      <c r="B116" s="292" t="str">
        <f>Badges!C360</f>
        <v>Paint a portrait of a family</v>
      </c>
      <c r="C116" s="290" t="str">
        <f>IF(Badges!K360="A","A"," ")</f>
        <v xml:space="preserve"> </v>
      </c>
      <c r="E116" s="289"/>
      <c r="F116" s="292" t="str">
        <f>Badges!C434</f>
        <v>Make a snack "in disguise"</v>
      </c>
      <c r="G116" s="290" t="str">
        <f>IF(Badges!K434="A","A"," ")</f>
        <v xml:space="preserve"> </v>
      </c>
      <c r="I116" s="289"/>
      <c r="J116" s="292" t="str">
        <f>Badges!C507</f>
        <v>Make a model of a bug house</v>
      </c>
      <c r="K116" s="290" t="str">
        <f>IF(Badges!K507="A","A"," ")</f>
        <v xml:space="preserve"> </v>
      </c>
      <c r="M116" s="289"/>
      <c r="N116" s="292" t="str">
        <f>Badges!C584</f>
        <v>If you want to help others with your</v>
      </c>
      <c r="O116" s="290" t="str">
        <f>IF(Badges!K584="A","A"," ")</f>
        <v xml:space="preserve"> </v>
      </c>
      <c r="Q116" s="480" t="str">
        <f>'Fun Patches'!C32</f>
        <v>&lt;List Patch Here&gt;</v>
      </c>
      <c r="R116" s="481"/>
      <c r="S116" s="297" t="str">
        <f>IF('Fun Patches'!K32="A","A"," ")</f>
        <v xml:space="preserve"> </v>
      </c>
    </row>
    <row r="117" spans="1:22">
      <c r="A117" s="289"/>
      <c r="B117" s="292" t="str">
        <f>Badges!C361</f>
        <v>Paint an outdoor landscape</v>
      </c>
      <c r="C117" s="290" t="str">
        <f>IF(Badges!K361="A","A"," ")</f>
        <v xml:space="preserve"> </v>
      </c>
      <c r="E117" s="289"/>
      <c r="F117" s="292" t="str">
        <f>Badges!C435</f>
        <v>Make your own cookies</v>
      </c>
      <c r="G117" s="290" t="str">
        <f>IF(Badges!K435="A","A"," ")</f>
        <v xml:space="preserve"> </v>
      </c>
      <c r="I117" s="289"/>
      <c r="J117" s="292" t="str">
        <f>Badges!C508</f>
        <v>For one week, watch a spider</v>
      </c>
      <c r="K117" s="290" t="str">
        <f>IF(Badges!K508="A","A"," ")</f>
        <v xml:space="preserve"> </v>
      </c>
      <c r="M117" s="289">
        <v>5</v>
      </c>
      <c r="N117" s="292" t="str">
        <f>Badges!C585</f>
        <v>Tell your cookie customers how</v>
      </c>
      <c r="O117" s="304"/>
      <c r="Q117" s="480" t="str">
        <f>'Fun Patches'!C33</f>
        <v>&lt;List Patch Here&gt;</v>
      </c>
      <c r="R117" s="481"/>
      <c r="S117" s="297" t="str">
        <f>IF('Fun Patches'!K33="A","A"," ")</f>
        <v xml:space="preserve"> </v>
      </c>
    </row>
    <row r="118" spans="1:22">
      <c r="A118" s="289"/>
      <c r="B118" s="292" t="str">
        <f>Badges!C362</f>
        <v>Paint a still live.</v>
      </c>
      <c r="C118" s="290" t="str">
        <f>IF(Badges!K362="A","A","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IF(Badges!K586="A","A"," ")</f>
        <v xml:space="preserve"> </v>
      </c>
      <c r="Q118" s="480" t="str">
        <f>'Fun Patches'!C34</f>
        <v>&lt;List Patch Here&gt;</v>
      </c>
      <c r="R118" s="481"/>
      <c r="S118" s="297" t="str">
        <f>IF('Fun Patches'!K34="A","A"," ")</f>
        <v xml:space="preserve"> </v>
      </c>
    </row>
    <row r="119" spans="1:22">
      <c r="A119" s="289">
        <v>3</v>
      </c>
      <c r="B119" s="292" t="str">
        <f>Badges!C363</f>
        <v>Paint a mood</v>
      </c>
      <c r="C119" s="304"/>
      <c r="E119" s="289"/>
      <c r="F119" s="292" t="str">
        <f>Badges!C437</f>
        <v>Make no-bake energy bars</v>
      </c>
      <c r="G119" s="290" t="str">
        <f>IF(Badges!K437="A","A"," ")</f>
        <v xml:space="preserve"> </v>
      </c>
      <c r="I119" s="289"/>
      <c r="J119" s="292" t="str">
        <f>Badges!C510</f>
        <v>Visit a farm</v>
      </c>
      <c r="K119" s="290" t="str">
        <f>IF(Badges!K510="A","A"," ")</f>
        <v xml:space="preserve"> </v>
      </c>
      <c r="M119" s="349"/>
      <c r="N119" s="339"/>
      <c r="O119" s="350"/>
      <c r="Q119" s="480" t="str">
        <f>'Fun Patches'!C35</f>
        <v>&lt;List Patch Here&gt;</v>
      </c>
      <c r="R119" s="481"/>
      <c r="S119" s="297" t="str">
        <f>IF('Fun Patches'!K35="A","A"," ")</f>
        <v xml:space="preserve"> </v>
      </c>
    </row>
    <row r="120" spans="1:22">
      <c r="A120" s="289"/>
      <c r="B120" s="292" t="str">
        <f>Badges!C364</f>
        <v>Calm</v>
      </c>
      <c r="C120" s="290" t="str">
        <f>IF(Badges!K364="A","A"," ")</f>
        <v xml:space="preserve"> </v>
      </c>
      <c r="E120" s="289"/>
      <c r="F120" s="292" t="str">
        <f>Badges!C438</f>
        <v>Create a snack for a group</v>
      </c>
      <c r="G120" s="290" t="str">
        <f>IF(Badges!K438="A","A"," ")</f>
        <v xml:space="preserve"> </v>
      </c>
      <c r="I120" s="289"/>
      <c r="J120" s="292" t="str">
        <f>Badges!C511</f>
        <v>Take a bug walk or bug hike</v>
      </c>
      <c r="K120" s="290" t="str">
        <f>IF(Badges!K511="A","A"," ")</f>
        <v xml:space="preserve"> </v>
      </c>
      <c r="M120" s="464" t="s">
        <v>127</v>
      </c>
      <c r="N120" s="468"/>
      <c r="O120" s="468"/>
      <c r="Q120" s="480" t="str">
        <f>'Fun Patches'!C36</f>
        <v>&lt;List Patch Here&gt;</v>
      </c>
      <c r="R120" s="481"/>
      <c r="S120" s="297" t="str">
        <f>IF('Fun Patches'!K36="A","A"," ")</f>
        <v xml:space="preserve"> </v>
      </c>
    </row>
    <row r="121" spans="1:22">
      <c r="A121" s="289"/>
      <c r="B121" s="292" t="str">
        <f>Badges!C365</f>
        <v>Happy</v>
      </c>
      <c r="C121" s="290" t="str">
        <f>IF(Badges!K365="A","A"," ")</f>
        <v xml:space="preserve"> </v>
      </c>
      <c r="E121" s="289"/>
      <c r="F121" s="292" t="str">
        <f>Badges!C439</f>
        <v>Make a lunchtime snack</v>
      </c>
      <c r="G121" s="290" t="str">
        <f>IF(Badges!K439="A","A"," ")</f>
        <v xml:space="preserve"> </v>
      </c>
      <c r="I121" s="289"/>
      <c r="J121" s="292" t="str">
        <f>Badges!C512</f>
        <v>Visit a museum, zoo, or botanical</v>
      </c>
      <c r="K121" s="290" t="str">
        <f>IF(Badges!K512="A","A"," ")</f>
        <v xml:space="preserve"> </v>
      </c>
      <c r="M121" s="482" t="str">
        <f>'Fun Patches'!C5</f>
        <v>&lt;List Patch Here&gt;</v>
      </c>
      <c r="N121" s="483"/>
      <c r="O121" s="290" t="str">
        <f>IF('Fun Patches'!K5="A","A"," ")</f>
        <v xml:space="preserve"> </v>
      </c>
      <c r="Q121" s="480" t="str">
        <f>'Fun Patches'!C37</f>
        <v>&lt;List Patch Here&gt;</v>
      </c>
      <c r="R121" s="481"/>
      <c r="S121" s="297" t="str">
        <f>IF('Fun Patches'!K37="A","A"," ")</f>
        <v xml:space="preserve"> </v>
      </c>
    </row>
    <row r="122" spans="1:22">
      <c r="A122" s="289"/>
      <c r="B122" s="292" t="str">
        <f>Badges!C366</f>
        <v>Angry</v>
      </c>
      <c r="C122" s="290" t="str">
        <f>IF(Badges!K366="A","A","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Patches'!K6="A","A"," ")</f>
        <v xml:space="preserve"> </v>
      </c>
      <c r="Q122" s="480" t="str">
        <f>'Fun Patches'!C38</f>
        <v>&lt;List Patch Here&gt;</v>
      </c>
      <c r="R122" s="481"/>
      <c r="S122" s="297" t="str">
        <f>IF('Fun Patches'!K38="A","A"," ")</f>
        <v xml:space="preserve"> </v>
      </c>
    </row>
    <row r="123" spans="1:22">
      <c r="A123" s="289">
        <v>4</v>
      </c>
      <c r="B123" s="292" t="str">
        <f>Badges!C367</f>
        <v>Paint without brushes</v>
      </c>
      <c r="C123" s="304"/>
      <c r="E123" s="289"/>
      <c r="F123" s="292" t="str">
        <f>Badges!C441</f>
        <v>Make your own milk shake</v>
      </c>
      <c r="G123" s="290" t="str">
        <f>IF(Badges!K441="A","A"," ")</f>
        <v xml:space="preserve"> </v>
      </c>
      <c r="I123" s="289">
        <v>1</v>
      </c>
      <c r="J123" s="292" t="str">
        <f>Badges!C517</f>
        <v>Shop for elf items with your elf doll</v>
      </c>
      <c r="K123" s="304"/>
      <c r="M123" s="480" t="str">
        <f>'Fun Patches'!C7</f>
        <v>&lt;List Patch Here&gt;</v>
      </c>
      <c r="N123" s="481"/>
      <c r="O123" s="297" t="str">
        <f>IF('Fun Patches'!K7="A","A"," ")</f>
        <v xml:space="preserve"> </v>
      </c>
      <c r="Q123" s="480" t="str">
        <f>'Fun Patches'!C39</f>
        <v>&lt;List Patch Here&gt;</v>
      </c>
      <c r="R123" s="481"/>
      <c r="S123" s="297" t="str">
        <f>IF('Fun Patches'!K39="A","A"," ")</f>
        <v xml:space="preserve"> </v>
      </c>
    </row>
    <row r="124" spans="1:22">
      <c r="A124" s="289"/>
      <c r="B124" s="292" t="str">
        <f>Badges!C368</f>
        <v>Paint something from nature</v>
      </c>
      <c r="C124" s="290" t="str">
        <f>IF(Badges!K368="A","A"," ")</f>
        <v xml:space="preserve"> </v>
      </c>
      <c r="E124" s="289"/>
      <c r="F124" s="292" t="str">
        <f>Badges!C442</f>
        <v>Make your own fruit smoothie</v>
      </c>
      <c r="G124" s="290" t="str">
        <f>IF(Badges!K442="A","A"," ")</f>
        <v xml:space="preserve"> </v>
      </c>
      <c r="I124" s="289"/>
      <c r="J124" s="292" t="str">
        <f>Badges!C518</f>
        <v>Go shopping…at home</v>
      </c>
      <c r="K124" s="290" t="str">
        <f>IF(Badges!K518="A","A"," ")</f>
        <v xml:space="preserve"> </v>
      </c>
      <c r="M124" s="480" t="str">
        <f>'Fun Patches'!C8</f>
        <v>&lt;List Patch Here&gt;</v>
      </c>
      <c r="N124" s="481"/>
      <c r="O124" s="297" t="str">
        <f>IF('Fun Patches'!K8="A","A"," ")</f>
        <v xml:space="preserve"> </v>
      </c>
      <c r="Q124" s="480" t="str">
        <f>'Fun Patches'!C40</f>
        <v>&lt;List Patch Here&gt;</v>
      </c>
      <c r="R124" s="481"/>
      <c r="S124" s="297" t="str">
        <f>IF('Fun Patches'!K40="A","A"," ")</f>
        <v xml:space="preserve"> </v>
      </c>
    </row>
    <row r="125" spans="1:22">
      <c r="A125" s="289"/>
      <c r="B125" s="292" t="str">
        <f>Badges!C369</f>
        <v>Paint with indoor objects</v>
      </c>
      <c r="C125" s="290" t="str">
        <f>IF(Badges!K369="A","A"," ")</f>
        <v xml:space="preserve"> </v>
      </c>
      <c r="E125" s="289"/>
      <c r="F125" s="292" t="str">
        <f>Badges!C443</f>
        <v>Make your own party punch</v>
      </c>
      <c r="G125" s="290" t="str">
        <f>IF(Badges!K443="A","A"," ")</f>
        <v xml:space="preserve"> </v>
      </c>
      <c r="I125" s="289"/>
      <c r="J125" s="292" t="str">
        <f>Badges!C519</f>
        <v>Go shopping with a Brownie friends</v>
      </c>
      <c r="K125" s="290" t="str">
        <f>IF(Badges!K519="A","A"," ")</f>
        <v xml:space="preserve"> </v>
      </c>
      <c r="M125" s="480" t="str">
        <f>'Fun Patches'!C9</f>
        <v>&lt;List Patch Here&gt;</v>
      </c>
      <c r="N125" s="481"/>
      <c r="O125" s="297" t="str">
        <f>IF('Fun Patches'!K9="A","A"," ")</f>
        <v xml:space="preserve"> </v>
      </c>
      <c r="Q125" s="480" t="str">
        <f>'Fun Patches'!C41</f>
        <v>&lt;List Patch Here&gt;</v>
      </c>
      <c r="R125" s="481"/>
      <c r="S125" s="297" t="str">
        <f>IF('Fun Patches'!K41="A","A"," ")</f>
        <v xml:space="preserve"> </v>
      </c>
    </row>
    <row r="126" spans="1:22">
      <c r="A126" s="289"/>
      <c r="B126" s="292" t="str">
        <f>Badges!C370</f>
        <v>Paint with a stamp</v>
      </c>
      <c r="C126" s="290" t="str">
        <f>IF(Badges!K370="A","A"," ")</f>
        <v xml:space="preserve"> </v>
      </c>
      <c r="E126" s="466" t="str">
        <f>Badges!B446</f>
        <v>Brownie First Aid</v>
      </c>
      <c r="F126" s="467"/>
      <c r="G126" s="467"/>
      <c r="I126" s="289"/>
      <c r="J126" s="292" t="str">
        <f>Badges!C520</f>
        <v>Go shopping with your Brownie</v>
      </c>
      <c r="K126" s="290" t="str">
        <f>IF(Badges!K520="A","A"," ")</f>
        <v xml:space="preserve"> </v>
      </c>
      <c r="M126" s="480" t="str">
        <f>'Fun Patches'!C10</f>
        <v>&lt;List Patch Here&gt;</v>
      </c>
      <c r="N126" s="481"/>
      <c r="O126" s="297" t="str">
        <f>IF('Fun Patches'!K10="A","A"," ")</f>
        <v xml:space="preserve"> </v>
      </c>
      <c r="Q126" s="480" t="str">
        <f>'Fun Patches'!C42</f>
        <v>&lt;List Patch Here&gt;</v>
      </c>
      <c r="R126" s="481"/>
      <c r="S126" s="297" t="str">
        <f>IF('Fun Patches'!K42="A","A","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Patches'!K11="A","A"," ")</f>
        <v xml:space="preserve"> </v>
      </c>
      <c r="Q127" s="480" t="str">
        <f>'Fun Patches'!C43</f>
        <v>&lt;List Patch Here&gt;</v>
      </c>
      <c r="R127" s="481"/>
      <c r="S127" s="297" t="str">
        <f>IF('Fun Patches'!K43="A","A"," ")</f>
        <v xml:space="preserve"> </v>
      </c>
    </row>
    <row r="128" spans="1:22">
      <c r="A128" s="289"/>
      <c r="B128" s="292" t="str">
        <f>Badges!C372</f>
        <v>Paint a mural that tells a story</v>
      </c>
      <c r="C128" s="290" t="str">
        <f>IF(Badges!K372="A","A"," ")</f>
        <v xml:space="preserve"> </v>
      </c>
      <c r="E128" s="289"/>
      <c r="F128" s="292" t="str">
        <f>Badges!C448</f>
        <v>Role-play 911</v>
      </c>
      <c r="G128" s="290" t="str">
        <f>IF(Badges!K448="A","A"," ")</f>
        <v xml:space="preserve"> </v>
      </c>
      <c r="I128" s="289"/>
      <c r="J128" s="292" t="str">
        <f>Badges!C522</f>
        <v>Shop at a store</v>
      </c>
      <c r="K128" s="290" t="str">
        <f>IF(Badges!K522="A","A"," ")</f>
        <v xml:space="preserve"> </v>
      </c>
      <c r="M128" s="480" t="str">
        <f>'Fun Patches'!C12</f>
        <v>&lt;List Patch Here&gt;</v>
      </c>
      <c r="N128" s="481"/>
      <c r="O128" s="297" t="str">
        <f>IF('Fun Patches'!K12="A","A"," ")</f>
        <v xml:space="preserve"> </v>
      </c>
      <c r="Q128" s="480" t="str">
        <f>'Fun Patches'!C44</f>
        <v>&lt;List Patch Here&gt;</v>
      </c>
      <c r="R128" s="481"/>
      <c r="S128" s="297" t="str">
        <f>IF('Fun Patches'!K44="A","A"," ")</f>
        <v xml:space="preserve"> </v>
      </c>
    </row>
    <row r="129" spans="1:19">
      <c r="A129" s="289"/>
      <c r="B129" s="292" t="str">
        <f>Badges!C373</f>
        <v>Paint a mural about your Girl</v>
      </c>
      <c r="C129" s="290" t="str">
        <f>IF(Badges!K373="A","A"," ")</f>
        <v xml:space="preserve"> </v>
      </c>
      <c r="E129" s="289"/>
      <c r="F129" s="292" t="str">
        <f>Badges!C449</f>
        <v>Practice 911 with a friend or family</v>
      </c>
      <c r="G129" s="290" t="str">
        <f>IF(Badges!K449="A","A"," ")</f>
        <v xml:space="preserve"> </v>
      </c>
      <c r="I129" s="289"/>
      <c r="J129" s="292" t="str">
        <f>Badges!C523</f>
        <v>Shop on paper</v>
      </c>
      <c r="K129" s="290" t="str">
        <f>IF(Badges!K523="A","A"," ")</f>
        <v xml:space="preserve"> </v>
      </c>
      <c r="M129" s="480" t="str">
        <f>'Fun Patches'!C13</f>
        <v>&lt;List Patch Here&gt;</v>
      </c>
      <c r="N129" s="481"/>
      <c r="O129" s="297" t="str">
        <f>IF('Fun Patches'!K13="A","A"," ")</f>
        <v xml:space="preserve"> </v>
      </c>
      <c r="Q129" s="480" t="str">
        <f>'Fun Patches'!C45</f>
        <v>&lt;List Patch Here&gt;</v>
      </c>
      <c r="R129" s="481"/>
      <c r="S129" s="297" t="str">
        <f>IF('Fun Patches'!K45="A","A"," ")</f>
        <v xml:space="preserve"> </v>
      </c>
    </row>
    <row r="130" spans="1:19">
      <c r="A130" s="289"/>
      <c r="B130" s="292" t="str">
        <f>Badges!C374</f>
        <v>Paint a mural that tells the story</v>
      </c>
      <c r="C130" s="290" t="str">
        <f>IF(Badges!K374="A","A"," ")</f>
        <v xml:space="preserve"> </v>
      </c>
      <c r="E130" s="289"/>
      <c r="F130" s="292" t="str">
        <f>Badges!C450</f>
        <v>Get advice from an expert</v>
      </c>
      <c r="G130" s="290" t="str">
        <f>IF(Badges!K450="A","A"," ")</f>
        <v xml:space="preserve"> </v>
      </c>
      <c r="I130" s="289"/>
      <c r="J130" s="292" t="str">
        <f>Badges!C524</f>
        <v>Shop online</v>
      </c>
      <c r="K130" s="290" t="str">
        <f>IF(Badges!K524="A","A"," ")</f>
        <v xml:space="preserve"> </v>
      </c>
      <c r="M130" s="480" t="str">
        <f>'Fun Patches'!C14</f>
        <v>&lt;List Patch Here&gt;</v>
      </c>
      <c r="N130" s="481"/>
      <c r="O130" s="297" t="str">
        <f>IF('Fun Patches'!K14="A","A"," ")</f>
        <v xml:space="preserve"> </v>
      </c>
      <c r="Q130" s="480" t="str">
        <f>'Fun Patches'!C46</f>
        <v>&lt;List Patch Here&gt;</v>
      </c>
      <c r="R130" s="481"/>
      <c r="S130" s="297" t="str">
        <f>IF('Fun Patches'!K46="A","A","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Patches'!K15="A","A"," ")</f>
        <v xml:space="preserve"> </v>
      </c>
      <c r="Q131" s="482" t="str">
        <f>'Fun Patches'!C47</f>
        <v>&lt;List Patch Here&gt;</v>
      </c>
      <c r="R131" s="483"/>
      <c r="S131" s="290" t="str">
        <f>IF('Fun Patches'!K47="A","A"," ")</f>
        <v xml:space="preserve"> </v>
      </c>
    </row>
    <row r="132" spans="1:19">
      <c r="A132" s="289">
        <v>1</v>
      </c>
      <c r="B132" s="292" t="str">
        <f>Badges!C378</f>
        <v>Follow the rules</v>
      </c>
      <c r="C132" s="304"/>
      <c r="E132" s="289"/>
      <c r="F132" s="292" t="str">
        <f>Badges!C452</f>
        <v>Interview a medical professional</v>
      </c>
      <c r="G132" s="290" t="str">
        <f>IF(Badges!K452="A","A"," ")</f>
        <v xml:space="preserve"> </v>
      </c>
      <c r="I132" s="289"/>
      <c r="J132" s="292" t="str">
        <f>Badges!C526</f>
        <v>Browse through catalogs</v>
      </c>
      <c r="K132" s="290" t="str">
        <f>IF(Badges!K526="A","A"," ")</f>
        <v xml:space="preserve"> </v>
      </c>
      <c r="M132" s="480" t="str">
        <f>'Fun Patches'!C16</f>
        <v>&lt;List Patch Here&gt;</v>
      </c>
      <c r="N132" s="481"/>
      <c r="O132" s="297" t="str">
        <f>IF('Fun Patches'!K16="A","A"," ")</f>
        <v xml:space="preserve"> </v>
      </c>
      <c r="Q132" s="480" t="str">
        <f>'Fun Patches'!C48</f>
        <v>&lt;List Patch Here&gt;</v>
      </c>
      <c r="R132" s="481"/>
      <c r="S132" s="297" t="str">
        <f>IF('Fun Patches'!K48="A","A"," ")</f>
        <v xml:space="preserve"> </v>
      </c>
    </row>
    <row r="133" spans="1:19">
      <c r="A133" s="289"/>
      <c r="B133" s="292" t="str">
        <f>Badges!C379</f>
        <v>Teach the rules of an active</v>
      </c>
      <c r="C133" s="290" t="str">
        <f>IF(Badges!K379="A","A"," ")</f>
        <v xml:space="preserve"> </v>
      </c>
      <c r="E133" s="289"/>
      <c r="F133" s="292" t="str">
        <f>Badges!C453</f>
        <v>Talk to the police</v>
      </c>
      <c r="G133" s="290" t="str">
        <f>IF(Badges!K453="A","A"," ")</f>
        <v xml:space="preserve"> </v>
      </c>
      <c r="I133" s="289"/>
      <c r="J133" s="292" t="str">
        <f>Badges!C527</f>
        <v>Go to the mall</v>
      </c>
      <c r="K133" s="290" t="str">
        <f>IF(Badges!K527="A","A"," ")</f>
        <v xml:space="preserve"> </v>
      </c>
      <c r="M133" s="482" t="str">
        <f>'Fun Patches'!C17</f>
        <v>&lt;List Patch Here&gt;</v>
      </c>
      <c r="N133" s="483"/>
      <c r="O133" s="290" t="str">
        <f>IF('Fun Patches'!K17="A","A"," ")</f>
        <v xml:space="preserve"> </v>
      </c>
      <c r="Q133" s="480" t="str">
        <f>'Fun Patches'!C49</f>
        <v>&lt;List Patch Here&gt;</v>
      </c>
      <c r="R133" s="481"/>
      <c r="S133" s="297" t="str">
        <f>IF('Fun Patches'!K49="A","A"," ")</f>
        <v xml:space="preserve"> </v>
      </c>
    </row>
    <row r="134" spans="1:19">
      <c r="A134" s="289"/>
      <c r="B134" s="292" t="str">
        <f>Badges!C380</f>
        <v>Make up two new rules for hide</v>
      </c>
      <c r="C134" s="290" t="str">
        <f>IF(Badges!K380="A","A"," ")</f>
        <v xml:space="preserve"> </v>
      </c>
      <c r="E134" s="289"/>
      <c r="F134" s="292" t="str">
        <f>Badges!C454</f>
        <v>Visit a fire station</v>
      </c>
      <c r="G134" s="290" t="str">
        <f>IF(Badges!K454="A","A"," ")</f>
        <v xml:space="preserve"> </v>
      </c>
      <c r="I134" s="289"/>
      <c r="J134" s="292" t="str">
        <f>Badges!C528</f>
        <v>Shop secondhand</v>
      </c>
      <c r="K134" s="290" t="str">
        <f>IF(Badges!K528="A","A"," ")</f>
        <v xml:space="preserve"> </v>
      </c>
      <c r="M134" s="480" t="str">
        <f>'Fun Patches'!C18</f>
        <v>&lt;List Patch Here&gt;</v>
      </c>
      <c r="N134" s="481"/>
      <c r="O134" s="297" t="str">
        <f>IF('Fun Patches'!K18="A","A"," ")</f>
        <v xml:space="preserve"> </v>
      </c>
      <c r="Q134" s="480" t="str">
        <f>'Fun Patches'!C50</f>
        <v>&lt;List Patch Here&gt;</v>
      </c>
      <c r="R134" s="481"/>
      <c r="S134" s="297" t="str">
        <f>IF('Fun Patches'!K50="A","A"," ")</f>
        <v xml:space="preserve"> </v>
      </c>
    </row>
    <row r="135" spans="1:19">
      <c r="A135" s="289"/>
      <c r="B135" s="292" t="str">
        <f>Badges!C381</f>
        <v>Learn two rules for a sport or</v>
      </c>
      <c r="C135" s="290" t="str">
        <f>IF(Badges!K381="A","A","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Patches'!K19="A","A"," ")</f>
        <v xml:space="preserve"> </v>
      </c>
      <c r="Q135" s="480" t="str">
        <f>'Fun Patches'!C51</f>
        <v>&lt;List Patch Here&gt;</v>
      </c>
      <c r="R135" s="481"/>
      <c r="S135" s="297" t="str">
        <f>IF('Fun Patches'!K51="A","A"," ")</f>
        <v xml:space="preserve"> </v>
      </c>
    </row>
    <row r="136" spans="1:19">
      <c r="A136" s="289">
        <v>2</v>
      </c>
      <c r="B136" s="292" t="str">
        <f>Badges!C382</f>
        <v>Include everyone</v>
      </c>
      <c r="C136" s="304"/>
      <c r="E136" s="289"/>
      <c r="F136" s="292" t="str">
        <f>Badges!C456</f>
        <v>Make a first aid kit for your home</v>
      </c>
      <c r="G136" s="290" t="str">
        <f>IF(Badges!K456="A","A"," ")</f>
        <v xml:space="preserve"> </v>
      </c>
      <c r="I136" s="289"/>
      <c r="J136" s="292" t="str">
        <f>Badges!C530</f>
        <v>You have $15 total</v>
      </c>
      <c r="K136" s="290" t="str">
        <f>IF(Badges!K530="A","A"," ")</f>
        <v xml:space="preserve"> </v>
      </c>
      <c r="M136" s="480" t="str">
        <f>'Fun Patches'!C20</f>
        <v>&lt;List Patch Here&gt;</v>
      </c>
      <c r="N136" s="481"/>
      <c r="O136" s="297" t="str">
        <f>IF('Fun Patches'!K20="A","A"," ")</f>
        <v xml:space="preserve"> </v>
      </c>
      <c r="Q136" s="480" t="str">
        <f>'Fun Patches'!C52</f>
        <v>&lt;List Patch Here&gt;</v>
      </c>
      <c r="R136" s="481"/>
      <c r="S136" s="297" t="str">
        <f>IF('Fun Patches'!K52="A","A"," ")</f>
        <v xml:space="preserve"> </v>
      </c>
    </row>
    <row r="137" spans="1:19">
      <c r="A137" s="289"/>
      <c r="B137" s="292" t="str">
        <f>Badges!C383</f>
        <v>Ask a woman about Title IX</v>
      </c>
      <c r="C137" s="290" t="str">
        <f>IF(Badges!K383="A","A"," ")</f>
        <v xml:space="preserve"> </v>
      </c>
      <c r="E137" s="289"/>
      <c r="F137" s="292" t="str">
        <f>Badges!C457</f>
        <v>Make a kit for your Girl Scout</v>
      </c>
      <c r="G137" s="290" t="str">
        <f>IF(Badges!K457="A","A"," ")</f>
        <v xml:space="preserve"> </v>
      </c>
      <c r="I137" s="289"/>
      <c r="J137" s="292" t="str">
        <f>Badges!C531</f>
        <v>You have $30 total</v>
      </c>
      <c r="K137" s="290" t="str">
        <f>IF(Badges!K531="A","A"," ")</f>
        <v xml:space="preserve"> </v>
      </c>
      <c r="M137" s="480" t="str">
        <f>'Fun Patches'!C21</f>
        <v>&lt;List Patch Here&gt;</v>
      </c>
      <c r="N137" s="481"/>
      <c r="O137" s="297" t="str">
        <f>IF('Fun Patches'!K21="A","A"," ")</f>
        <v xml:space="preserve"> </v>
      </c>
      <c r="Q137" s="480" t="str">
        <f>'Fun Patches'!C53</f>
        <v>&lt;List Patch Here&gt;</v>
      </c>
      <c r="R137" s="481"/>
      <c r="S137" s="297" t="str">
        <f>IF('Fun Patches'!K53="A","A"," ")</f>
        <v xml:space="preserve"> </v>
      </c>
    </row>
    <row r="138" spans="1:19">
      <c r="A138" s="289"/>
      <c r="B138" s="292" t="str">
        <f>Badges!C384</f>
        <v>Find a sport that women play</v>
      </c>
      <c r="C138" s="290" t="str">
        <f>IF(Badges!K384="A","A"," ")</f>
        <v xml:space="preserve"> </v>
      </c>
      <c r="E138" s="289"/>
      <c r="F138" s="292" t="str">
        <f>Badges!C458</f>
        <v>Make a first aid kit and donate it</v>
      </c>
      <c r="G138" s="290" t="str">
        <f>IF(Badges!K458="A","A"," ")</f>
        <v xml:space="preserve"> </v>
      </c>
      <c r="I138" s="289"/>
      <c r="J138" s="292" t="str">
        <f>Badges!C532</f>
        <v>Pool your money</v>
      </c>
      <c r="K138" s="290" t="str">
        <f>IF(Badges!K532="A","A"," ")</f>
        <v xml:space="preserve"> </v>
      </c>
      <c r="M138" s="480" t="str">
        <f>'Fun Patches'!C22</f>
        <v>&lt;List Patch Here&gt;</v>
      </c>
      <c r="N138" s="481"/>
      <c r="O138" s="297" t="str">
        <f>IF('Fun Patches'!K22="A","A"," ")</f>
        <v xml:space="preserve"> </v>
      </c>
      <c r="Q138" s="480" t="str">
        <f>'Fun Patches'!C54</f>
        <v>&lt;List Patch Here&gt;</v>
      </c>
      <c r="R138" s="481"/>
      <c r="S138" s="297" t="str">
        <f>IF('Fun Patches'!K54="A","A"," ")</f>
        <v xml:space="preserve"> </v>
      </c>
    </row>
    <row r="139" spans="1:19">
      <c r="A139" s="289"/>
      <c r="B139" s="292" t="str">
        <f>Badges!C385</f>
        <v>Learn about disabilities and</v>
      </c>
      <c r="C139" s="290" t="str">
        <f>IF(Badges!K385="A","A"," ")</f>
        <v xml:space="preserve"> </v>
      </c>
      <c r="M139" s="480" t="str">
        <f>'Fun Patches'!C23</f>
        <v>&lt;List Patch Here&gt;</v>
      </c>
      <c r="N139" s="481"/>
      <c r="O139" s="297" t="str">
        <f>IF('Fun Patches'!K23="A","A"," ")</f>
        <v xml:space="preserve"> </v>
      </c>
    </row>
    <row r="140" spans="1:19" ht="23.25">
      <c r="A140" s="471" t="str">
        <f ca="1">MID(CELL("filename",A78),FIND(IF(ISERROR(FIND("]",CELL("filename",A78))),"$","]"),CELL("filename",A78))+1,256)</f>
        <v>Brownie 8</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Own'!K31="A","A"," ")</f>
        <v xml:space="preserve"> </v>
      </c>
      <c r="I142" s="289">
        <v>1</v>
      </c>
      <c r="J142" s="354" t="str">
        <f>'Council Own'!C55</f>
        <v>&lt;List Requirement Here&gt;</v>
      </c>
      <c r="K142" s="297" t="str">
        <f>IF('Council Own'!K55="A","A"," ")</f>
        <v xml:space="preserve"> </v>
      </c>
      <c r="M142" s="289">
        <v>1</v>
      </c>
      <c r="N142" s="354" t="str">
        <f>'Council Own'!C79</f>
        <v>&lt;List Requirement Here&gt;</v>
      </c>
      <c r="O142" s="297" t="str">
        <f>IF('Council Own'!K79="A","A"," ")</f>
        <v xml:space="preserve"> </v>
      </c>
      <c r="Q142" s="289">
        <v>1</v>
      </c>
      <c r="R142" s="354" t="str">
        <f>'Council Own'!C103</f>
        <v>&lt;List Requirement Here&gt;</v>
      </c>
      <c r="S142" s="297" t="str">
        <f>IF('Council Own'!K103="A","A"," ")</f>
        <v xml:space="preserve"> </v>
      </c>
    </row>
    <row r="143" spans="1:19">
      <c r="A143" s="499" t="str">
        <f>'Council Own'!B6</f>
        <v>&lt;&lt;List Badge Here&gt;&gt;</v>
      </c>
      <c r="B143" s="500"/>
      <c r="C143" s="291" t="str">
        <f>IF('Council Own'!K28="C","C",IF('Council Own'!K28="P","P",""))</f>
        <v/>
      </c>
      <c r="E143" s="289"/>
      <c r="F143" s="354" t="str">
        <f>'Council Own'!C32</f>
        <v>&lt;List Requirement Here&gt;</v>
      </c>
      <c r="G143" s="297" t="str">
        <f>IF('Council Own'!K32="A","A"," ")</f>
        <v xml:space="preserve"> </v>
      </c>
      <c r="I143" s="289"/>
      <c r="J143" s="354" t="str">
        <f>'Council Own'!C56</f>
        <v>&lt;List Requirement Here&gt;</v>
      </c>
      <c r="K143" s="297" t="str">
        <f>IF('Council Own'!K56="A","A"," ")</f>
        <v xml:space="preserve"> </v>
      </c>
      <c r="M143" s="289"/>
      <c r="N143" s="354" t="str">
        <f>'Council Own'!C80</f>
        <v>&lt;List Requirement Here&gt;</v>
      </c>
      <c r="O143" s="297" t="str">
        <f>IF('Council Own'!K80="A","A"," ")</f>
        <v xml:space="preserve"> </v>
      </c>
      <c r="Q143" s="289"/>
      <c r="R143" s="354" t="str">
        <f>'Council Own'!C104</f>
        <v>&lt;List Requirement Here&gt;</v>
      </c>
      <c r="S143" s="297" t="str">
        <f>IF('Council Own'!K104="A","A"," ")</f>
        <v xml:space="preserve"> </v>
      </c>
    </row>
    <row r="144" spans="1:19">
      <c r="A144" s="499" t="str">
        <f>'Council Own'!B30</f>
        <v>&lt;&lt;List Badge Here&gt;&gt;</v>
      </c>
      <c r="B144" s="500"/>
      <c r="C144" s="291" t="str">
        <f>IF('Council Own'!K52="C","C",IF('Council Own'!K52="P","P",""))</f>
        <v/>
      </c>
      <c r="E144" s="289"/>
      <c r="F144" s="354" t="str">
        <f>'Council Own'!C33</f>
        <v>&lt;List Requirement Here&gt;</v>
      </c>
      <c r="G144" s="297" t="str">
        <f>IF('Council Own'!K33="A","A"," ")</f>
        <v xml:space="preserve"> </v>
      </c>
      <c r="I144" s="289"/>
      <c r="J144" s="354" t="str">
        <f>'Council Own'!C57</f>
        <v>&lt;List Requirement Here&gt;</v>
      </c>
      <c r="K144" s="297" t="str">
        <f>IF('Council Own'!K57="A","A"," ")</f>
        <v xml:space="preserve"> </v>
      </c>
      <c r="M144" s="289"/>
      <c r="N144" s="354" t="str">
        <f>'Council Own'!C81</f>
        <v>&lt;List Requirement Here&gt;</v>
      </c>
      <c r="O144" s="297" t="str">
        <f>IF('Council Own'!K81="A","A"," ")</f>
        <v xml:space="preserve"> </v>
      </c>
      <c r="Q144" s="289"/>
      <c r="R144" s="354" t="str">
        <f>'Council Own'!C105</f>
        <v>&lt;List Requirement Here&gt;</v>
      </c>
      <c r="S144" s="297" t="str">
        <f>IF('Council Own'!K105="A","A"," ")</f>
        <v xml:space="preserve"> </v>
      </c>
    </row>
    <row r="145" spans="1:19" ht="12.75" customHeight="1">
      <c r="A145" s="499" t="str">
        <f>'Council Own'!B54</f>
        <v>&lt;&lt;List Badge Here&gt;&gt;</v>
      </c>
      <c r="B145" s="500"/>
      <c r="C145" s="291" t="str">
        <f>IF('Council Own'!K76="C","C",IF('Council Own'!K76="P","P",""))</f>
        <v/>
      </c>
      <c r="E145" s="289"/>
      <c r="F145" s="354" t="str">
        <f>'Council Own'!C34</f>
        <v>&lt;List Requirement Here&gt;</v>
      </c>
      <c r="G145" s="297" t="str">
        <f>IF('Council Own'!K34="A","A"," ")</f>
        <v xml:space="preserve"> </v>
      </c>
      <c r="I145" s="289"/>
      <c r="J145" s="354" t="str">
        <f>'Council Own'!C58</f>
        <v>&lt;List Requirement Here&gt;</v>
      </c>
      <c r="K145" s="297" t="str">
        <f>IF('Council Own'!K58="A","A"," ")</f>
        <v xml:space="preserve"> </v>
      </c>
      <c r="M145" s="289"/>
      <c r="N145" s="354" t="str">
        <f>'Council Own'!C82</f>
        <v>&lt;List Requirement Here&gt;</v>
      </c>
      <c r="O145" s="297" t="str">
        <f>IF('Council Own'!K82="A","A"," ")</f>
        <v xml:space="preserve"> </v>
      </c>
      <c r="Q145" s="289"/>
      <c r="R145" s="354" t="str">
        <f>'Council Own'!C106</f>
        <v>&lt;List Requirement Here&gt;</v>
      </c>
      <c r="S145" s="297" t="str">
        <f>IF('Council Own'!K106="A","A"," ")</f>
        <v xml:space="preserve"> </v>
      </c>
    </row>
    <row r="146" spans="1:19" ht="12.75" customHeight="1">
      <c r="A146" s="499" t="str">
        <f>'Council Own'!B78</f>
        <v>&lt;&lt;List Badge Here&gt;&gt;</v>
      </c>
      <c r="B146" s="500"/>
      <c r="C146" s="291" t="str">
        <f>IF('Council Own'!K100="C","C",IF('Council Own'!K100="P","P",""))</f>
        <v/>
      </c>
      <c r="E146" s="289">
        <v>2</v>
      </c>
      <c r="F146" s="354" t="str">
        <f>'Council Own'!C35</f>
        <v>&lt;List Requirement Here&gt;</v>
      </c>
      <c r="G146" s="297" t="str">
        <f>IF('Council Own'!K35="A","A"," ")</f>
        <v xml:space="preserve"> </v>
      </c>
      <c r="I146" s="289">
        <v>2</v>
      </c>
      <c r="J146" s="354" t="str">
        <f>'Council Own'!C59</f>
        <v>&lt;List Requirement Here&gt;</v>
      </c>
      <c r="K146" s="297" t="str">
        <f>IF('Council Own'!K59="A","A"," ")</f>
        <v xml:space="preserve"> </v>
      </c>
      <c r="M146" s="289">
        <v>2</v>
      </c>
      <c r="N146" s="354" t="str">
        <f>'Council Own'!C83</f>
        <v>&lt;List Requirement Here&gt;</v>
      </c>
      <c r="O146" s="297" t="str">
        <f>IF('Council Own'!K83="A","A"," ")</f>
        <v xml:space="preserve"> </v>
      </c>
      <c r="Q146" s="289">
        <v>2</v>
      </c>
      <c r="R146" s="354" t="str">
        <f>'Council Own'!C107</f>
        <v>&lt;List Requirement Here&gt;</v>
      </c>
      <c r="S146" s="297" t="str">
        <f>IF('Council Own'!K107="A","A"," ")</f>
        <v xml:space="preserve"> </v>
      </c>
    </row>
    <row r="147" spans="1:19">
      <c r="A147" s="499" t="str">
        <f>'Council Own'!B102</f>
        <v>&lt;&lt;List Badge Here&gt;&gt;</v>
      </c>
      <c r="B147" s="500"/>
      <c r="C147" s="291" t="str">
        <f>IF('Council Own'!K124="C","C",IF('Council Own'!K124="P","P",""))</f>
        <v/>
      </c>
      <c r="E147" s="289"/>
      <c r="F147" s="354" t="str">
        <f>'Council Own'!C36</f>
        <v>&lt;List Requirement Here&gt;</v>
      </c>
      <c r="G147" s="297" t="str">
        <f>IF('Council Own'!K36="A","A"," ")</f>
        <v xml:space="preserve"> </v>
      </c>
      <c r="I147" s="289"/>
      <c r="J147" s="354" t="str">
        <f>'Council Own'!C60</f>
        <v>&lt;List Requirement Here&gt;</v>
      </c>
      <c r="K147" s="297" t="str">
        <f>IF('Council Own'!K60="A","A"," ")</f>
        <v xml:space="preserve"> </v>
      </c>
      <c r="M147" s="289"/>
      <c r="N147" s="354" t="str">
        <f>'Council Own'!C84</f>
        <v>&lt;List Requirement Here&gt;</v>
      </c>
      <c r="O147" s="297" t="str">
        <f>IF('Council Own'!K84="A","A"," ")</f>
        <v xml:space="preserve"> </v>
      </c>
      <c r="Q147" s="289"/>
      <c r="R147" s="354" t="str">
        <f>'Council Own'!C108</f>
        <v>&lt;List Requirement Here&gt;</v>
      </c>
      <c r="S147" s="297" t="str">
        <f>IF('Council Own'!K108="A","A"," ")</f>
        <v xml:space="preserve"> </v>
      </c>
    </row>
    <row r="148" spans="1:19">
      <c r="E148" s="289"/>
      <c r="F148" s="354" t="str">
        <f>'Council Own'!C37</f>
        <v>&lt;List Requirement Here&gt;</v>
      </c>
      <c r="G148" s="297" t="str">
        <f>IF('Council Own'!K37="A","A"," ")</f>
        <v xml:space="preserve"> </v>
      </c>
      <c r="I148" s="289"/>
      <c r="J148" s="354" t="str">
        <f>'Council Own'!C61</f>
        <v>&lt;List Requirement Here&gt;</v>
      </c>
      <c r="K148" s="297" t="str">
        <f>IF('Council Own'!K61="A","A"," ")</f>
        <v xml:space="preserve"> </v>
      </c>
      <c r="M148" s="289"/>
      <c r="N148" s="354" t="str">
        <f>'Council Own'!C85</f>
        <v>&lt;List Requirement Here&gt;</v>
      </c>
      <c r="O148" s="297" t="str">
        <f>IF('Council Own'!K85="A","A"," ")</f>
        <v xml:space="preserve"> </v>
      </c>
      <c r="Q148" s="289"/>
      <c r="R148" s="354" t="str">
        <f>'Council Own'!C109</f>
        <v>&lt;List Requirement Here&gt;</v>
      </c>
      <c r="S148" s="297" t="str">
        <f>IF('Council Own'!K109="A","A"," ")</f>
        <v xml:space="preserve"> </v>
      </c>
    </row>
    <row r="149" spans="1:19">
      <c r="A149" s="484" t="s">
        <v>84</v>
      </c>
      <c r="B149" s="484"/>
      <c r="C149" s="484"/>
      <c r="E149" s="289"/>
      <c r="F149" s="354" t="str">
        <f>'Council Own'!C38</f>
        <v>&lt;List Requirement Here&gt;</v>
      </c>
      <c r="G149" s="297" t="str">
        <f>IF('Council Own'!K38="A","A"," ")</f>
        <v xml:space="preserve"> </v>
      </c>
      <c r="I149" s="289"/>
      <c r="J149" s="354" t="str">
        <f>'Council Own'!C62</f>
        <v>&lt;List Requirement Here&gt;</v>
      </c>
      <c r="K149" s="297" t="str">
        <f>IF('Council Own'!K62="A","A"," ")</f>
        <v xml:space="preserve"> </v>
      </c>
      <c r="M149" s="289"/>
      <c r="N149" s="354" t="str">
        <f>'Council Own'!C86</f>
        <v>&lt;List Requirement Here&gt;</v>
      </c>
      <c r="O149" s="297" t="str">
        <f>IF('Council Own'!K86="A","A"," ")</f>
        <v xml:space="preserve"> </v>
      </c>
      <c r="Q149" s="289"/>
      <c r="R149" s="354" t="str">
        <f>'Council Own'!C110</f>
        <v>&lt;List Requirement Here&gt;</v>
      </c>
      <c r="S149" s="297" t="str">
        <f>IF('Council Own'!K110="A","A"," ")</f>
        <v xml:space="preserve"> </v>
      </c>
    </row>
    <row r="150" spans="1:19">
      <c r="A150" s="284" t="str">
        <f>'Council Own'!B6</f>
        <v>&lt;&lt;List Badge Here&gt;&gt;</v>
      </c>
      <c r="B150" s="284"/>
      <c r="C150" s="284"/>
      <c r="E150" s="289">
        <v>3</v>
      </c>
      <c r="F150" s="354" t="str">
        <f>'Council Own'!C39</f>
        <v>&lt;List Requirement Here&gt;</v>
      </c>
      <c r="G150" s="297" t="str">
        <f>IF('Council Own'!K39="A","A"," ")</f>
        <v xml:space="preserve"> </v>
      </c>
      <c r="I150" s="289">
        <v>3</v>
      </c>
      <c r="J150" s="354" t="str">
        <f>'Council Own'!C63</f>
        <v>&lt;List Requirement Here&gt;</v>
      </c>
      <c r="K150" s="297" t="str">
        <f>IF('Council Own'!K63="A","A"," ")</f>
        <v xml:space="preserve"> </v>
      </c>
      <c r="M150" s="289">
        <v>3</v>
      </c>
      <c r="N150" s="354" t="str">
        <f>'Council Own'!C87</f>
        <v>&lt;List Requirement Here&gt;</v>
      </c>
      <c r="O150" s="297" t="str">
        <f>IF('Council Own'!K87="A","A"," ")</f>
        <v xml:space="preserve"> </v>
      </c>
      <c r="Q150" s="289">
        <v>3</v>
      </c>
      <c r="R150" s="354" t="str">
        <f>'Council Own'!C111</f>
        <v>&lt;List Requirement Here&gt;</v>
      </c>
      <c r="S150" s="297" t="str">
        <f>IF('Council Own'!K111="A","A"," ")</f>
        <v xml:space="preserve"> </v>
      </c>
    </row>
    <row r="151" spans="1:19">
      <c r="A151" s="289">
        <v>1</v>
      </c>
      <c r="B151" s="354" t="str">
        <f>'Council Own'!C7</f>
        <v>&lt;List Requirement Here&gt;</v>
      </c>
      <c r="C151" s="297" t="str">
        <f>IF('Council Own'!K7="A","A"," ")</f>
        <v xml:space="preserve"> </v>
      </c>
      <c r="E151" s="289"/>
      <c r="F151" s="354" t="str">
        <f>'Council Own'!C40</f>
        <v>&lt;List Requirement Here&gt;</v>
      </c>
      <c r="G151" s="297" t="str">
        <f>IF('Council Own'!K40="A","A"," ")</f>
        <v xml:space="preserve"> </v>
      </c>
      <c r="I151" s="289"/>
      <c r="J151" s="354" t="str">
        <f>'Council Own'!C64</f>
        <v>&lt;List Requirement Here&gt;</v>
      </c>
      <c r="K151" s="297" t="str">
        <f>IF('Council Own'!K64="A","A"," ")</f>
        <v xml:space="preserve"> </v>
      </c>
      <c r="M151" s="289"/>
      <c r="N151" s="354" t="str">
        <f>'Council Own'!C88</f>
        <v>&lt;List Requirement Here&gt;</v>
      </c>
      <c r="O151" s="297" t="str">
        <f>IF('Council Own'!K88="A","A"," ")</f>
        <v xml:space="preserve"> </v>
      </c>
      <c r="Q151" s="289"/>
      <c r="R151" s="354" t="str">
        <f>'Council Own'!C112</f>
        <v>&lt;List Requirement Here&gt;</v>
      </c>
      <c r="S151" s="297" t="str">
        <f>IF('Council Own'!K112="A","A"," ")</f>
        <v xml:space="preserve"> </v>
      </c>
    </row>
    <row r="152" spans="1:19">
      <c r="A152" s="289"/>
      <c r="B152" s="354" t="str">
        <f>'Council Own'!C8</f>
        <v>&lt;List Requirement Here&gt;</v>
      </c>
      <c r="C152" s="297" t="str">
        <f>IF('Council Own'!K8="A","A"," ")</f>
        <v xml:space="preserve"> </v>
      </c>
      <c r="E152" s="289"/>
      <c r="F152" s="354" t="str">
        <f>'Council Own'!C41</f>
        <v>&lt;List Requirement Here&gt;</v>
      </c>
      <c r="G152" s="297" t="str">
        <f>IF('Council Own'!K41="A","A"," ")</f>
        <v xml:space="preserve"> </v>
      </c>
      <c r="I152" s="289"/>
      <c r="J152" s="354" t="str">
        <f>'Council Own'!C65</f>
        <v>&lt;List Requirement Here&gt;</v>
      </c>
      <c r="K152" s="297" t="str">
        <f>IF('Council Own'!K65="A","A"," ")</f>
        <v xml:space="preserve"> </v>
      </c>
      <c r="M152" s="289"/>
      <c r="N152" s="354" t="str">
        <f>'Council Own'!C89</f>
        <v>&lt;List Requirement Here&gt;</v>
      </c>
      <c r="O152" s="297" t="str">
        <f>IF('Council Own'!K89="A","A"," ")</f>
        <v xml:space="preserve"> </v>
      </c>
      <c r="Q152" s="289"/>
      <c r="R152" s="354" t="str">
        <f>'Council Own'!C113</f>
        <v>&lt;List Requirement Here&gt;</v>
      </c>
      <c r="S152" s="297" t="str">
        <f>IF('Council Own'!K113="A","A"," ")</f>
        <v xml:space="preserve"> </v>
      </c>
    </row>
    <row r="153" spans="1:19">
      <c r="A153" s="289"/>
      <c r="B153" s="354" t="str">
        <f>'Council Own'!C9</f>
        <v>&lt;List Requirement Here&gt;</v>
      </c>
      <c r="C153" s="297" t="str">
        <f>IF('Council Own'!K9="A","A"," ")</f>
        <v xml:space="preserve"> </v>
      </c>
      <c r="E153" s="289"/>
      <c r="F153" s="354" t="str">
        <f>'Council Own'!C42</f>
        <v>&lt;List Requirement Here&gt;</v>
      </c>
      <c r="G153" s="297" t="str">
        <f>IF('Council Own'!K42="A","A"," ")</f>
        <v xml:space="preserve"> </v>
      </c>
      <c r="I153" s="289"/>
      <c r="J153" s="354" t="str">
        <f>'Council Own'!C66</f>
        <v>&lt;List Requirement Here&gt;</v>
      </c>
      <c r="K153" s="297" t="str">
        <f>IF('Council Own'!K66="A","A"," ")</f>
        <v xml:space="preserve"> </v>
      </c>
      <c r="M153" s="289"/>
      <c r="N153" s="354" t="str">
        <f>'Council Own'!C90</f>
        <v>&lt;List Requirement Here&gt;</v>
      </c>
      <c r="O153" s="297" t="str">
        <f>IF('Council Own'!K90="A","A"," ")</f>
        <v xml:space="preserve"> </v>
      </c>
      <c r="Q153" s="289"/>
      <c r="R153" s="354" t="str">
        <f>'Council Own'!C114</f>
        <v>&lt;List Requirement Here&gt;</v>
      </c>
      <c r="S153" s="297" t="str">
        <f>IF('Council Own'!K114="A","A"," ")</f>
        <v xml:space="preserve"> </v>
      </c>
    </row>
    <row r="154" spans="1:19">
      <c r="A154" s="289"/>
      <c r="B154" s="354" t="str">
        <f>'Council Own'!C10</f>
        <v>&lt;List Requirement Here&gt;</v>
      </c>
      <c r="C154" s="297" t="str">
        <f>IF('Council Own'!K10="A","A"," ")</f>
        <v xml:space="preserve"> </v>
      </c>
      <c r="E154" s="289">
        <v>4</v>
      </c>
      <c r="F154" s="354" t="str">
        <f>'Council Own'!C43</f>
        <v>&lt;List Requirement Here&gt;</v>
      </c>
      <c r="G154" s="297" t="str">
        <f>IF('Council Own'!K43="A","A"," ")</f>
        <v xml:space="preserve"> </v>
      </c>
      <c r="I154" s="289">
        <v>4</v>
      </c>
      <c r="J154" s="354" t="str">
        <f>'Council Own'!C67</f>
        <v>&lt;List Requirement Here&gt;</v>
      </c>
      <c r="K154" s="297" t="str">
        <f>IF('Council Own'!K67="A","A"," ")</f>
        <v xml:space="preserve"> </v>
      </c>
      <c r="M154" s="289">
        <v>4</v>
      </c>
      <c r="N154" s="354" t="str">
        <f>'Council Own'!C91</f>
        <v>&lt;List Requirement Here&gt;</v>
      </c>
      <c r="O154" s="297" t="str">
        <f>IF('Council Own'!K91="A","A"," ")</f>
        <v xml:space="preserve"> </v>
      </c>
      <c r="Q154" s="289">
        <v>4</v>
      </c>
      <c r="R154" s="354" t="str">
        <f>'Council Own'!C115</f>
        <v>&lt;List Requirement Here&gt;</v>
      </c>
      <c r="S154" s="297" t="str">
        <f>IF('Council Own'!K115="A","A"," ")</f>
        <v xml:space="preserve"> </v>
      </c>
    </row>
    <row r="155" spans="1:19">
      <c r="A155" s="289">
        <v>2</v>
      </c>
      <c r="B155" s="354" t="str">
        <f>'Council Own'!C11</f>
        <v>&lt;List Requirement Here&gt;</v>
      </c>
      <c r="C155" s="297" t="str">
        <f>IF('Council Own'!K11="A","A"," ")</f>
        <v xml:space="preserve"> </v>
      </c>
      <c r="E155" s="289"/>
      <c r="F155" s="354" t="str">
        <f>'Council Own'!C44</f>
        <v>&lt;List Requirement Here&gt;</v>
      </c>
      <c r="G155" s="297" t="str">
        <f>IF('Council Own'!K44="A","A"," ")</f>
        <v xml:space="preserve"> </v>
      </c>
      <c r="I155" s="289"/>
      <c r="J155" s="354" t="str">
        <f>'Council Own'!C68</f>
        <v>&lt;List Requirement Here&gt;</v>
      </c>
      <c r="K155" s="297" t="str">
        <f>IF('Council Own'!K68="A","A"," ")</f>
        <v xml:space="preserve"> </v>
      </c>
      <c r="M155" s="289"/>
      <c r="N155" s="354" t="str">
        <f>'Council Own'!C92</f>
        <v>&lt;List Requirement Here&gt;</v>
      </c>
      <c r="O155" s="297" t="str">
        <f>IF('Council Own'!K92="A","A"," ")</f>
        <v xml:space="preserve"> </v>
      </c>
      <c r="Q155" s="289"/>
      <c r="R155" s="354" t="str">
        <f>'Council Own'!C116</f>
        <v>&lt;List Requirement Here&gt;</v>
      </c>
      <c r="S155" s="297" t="str">
        <f>IF('Council Own'!K116="A","A"," ")</f>
        <v xml:space="preserve"> </v>
      </c>
    </row>
    <row r="156" spans="1:19">
      <c r="A156" s="289"/>
      <c r="B156" s="354" t="str">
        <f>'Council Own'!C12</f>
        <v>&lt;List Requirement Here&gt;</v>
      </c>
      <c r="C156" s="297" t="str">
        <f>IF('Council Own'!K12="A","A"," ")</f>
        <v xml:space="preserve"> </v>
      </c>
      <c r="E156" s="289"/>
      <c r="F156" s="354" t="str">
        <f>'Council Own'!C45</f>
        <v>&lt;List Requirement Here&gt;</v>
      </c>
      <c r="G156" s="297" t="str">
        <f>IF('Council Own'!K45="A","A"," ")</f>
        <v xml:space="preserve"> </v>
      </c>
      <c r="I156" s="289"/>
      <c r="J156" s="354" t="str">
        <f>'Council Own'!C69</f>
        <v>&lt;List Requirement Here&gt;</v>
      </c>
      <c r="K156" s="297" t="str">
        <f>IF('Council Own'!K69="A","A"," ")</f>
        <v xml:space="preserve"> </v>
      </c>
      <c r="M156" s="289"/>
      <c r="N156" s="354" t="str">
        <f>'Council Own'!C93</f>
        <v>&lt;List Requirement Here&gt;</v>
      </c>
      <c r="O156" s="297" t="str">
        <f>IF('Council Own'!K93="A","A"," ")</f>
        <v xml:space="preserve"> </v>
      </c>
      <c r="Q156" s="289"/>
      <c r="R156" s="354" t="str">
        <f>'Council Own'!C117</f>
        <v>&lt;List Requirement Here&gt;</v>
      </c>
      <c r="S156" s="297" t="str">
        <f>IF('Council Own'!K117="A","A"," ")</f>
        <v xml:space="preserve"> </v>
      </c>
    </row>
    <row r="157" spans="1:19">
      <c r="A157" s="289"/>
      <c r="B157" s="354" t="str">
        <f>'Council Own'!C13</f>
        <v>&lt;List Requirement Here&gt;</v>
      </c>
      <c r="C157" s="297" t="str">
        <f>IF('Council Own'!K13="A","A"," ")</f>
        <v xml:space="preserve"> </v>
      </c>
      <c r="E157" s="289"/>
      <c r="F157" s="354" t="str">
        <f>'Council Own'!C46</f>
        <v>&lt;List Requirement Here&gt;</v>
      </c>
      <c r="G157" s="297" t="str">
        <f>IF('Council Own'!K46="A","A"," ")</f>
        <v xml:space="preserve"> </v>
      </c>
      <c r="I157" s="289"/>
      <c r="J157" s="354" t="str">
        <f>'Council Own'!C70</f>
        <v>&lt;List Requirement Here&gt;</v>
      </c>
      <c r="K157" s="297" t="str">
        <f>IF('Council Own'!K70="A","A"," ")</f>
        <v xml:space="preserve"> </v>
      </c>
      <c r="M157" s="289"/>
      <c r="N157" s="354" t="str">
        <f>'Council Own'!C94</f>
        <v>&lt;List Requirement Here&gt;</v>
      </c>
      <c r="O157" s="297" t="str">
        <f>IF('Council Own'!K94="A","A"," ")</f>
        <v xml:space="preserve"> </v>
      </c>
      <c r="Q157" s="289"/>
      <c r="R157" s="354" t="str">
        <f>'Council Own'!C118</f>
        <v>&lt;List Requirement Here&gt;</v>
      </c>
      <c r="S157" s="297" t="str">
        <f>IF('Council Own'!K118="A","A"," ")</f>
        <v xml:space="preserve"> </v>
      </c>
    </row>
    <row r="158" spans="1:19">
      <c r="A158" s="289"/>
      <c r="B158" s="354" t="str">
        <f>'Council Own'!C14</f>
        <v>&lt;List Requirement Here&gt;</v>
      </c>
      <c r="C158" s="297" t="str">
        <f>IF('Council Own'!K14="A","A"," ")</f>
        <v xml:space="preserve"> </v>
      </c>
      <c r="E158" s="289">
        <v>5</v>
      </c>
      <c r="F158" s="354" t="str">
        <f>'Council Own'!C47</f>
        <v>&lt;List Requirement Here&gt;</v>
      </c>
      <c r="G158" s="297" t="str">
        <f>IF('Council Own'!K47="A","A"," ")</f>
        <v xml:space="preserve"> </v>
      </c>
      <c r="I158" s="289">
        <v>5</v>
      </c>
      <c r="J158" s="354" t="str">
        <f>'Council Own'!C71</f>
        <v>&lt;List Requirement Here&gt;</v>
      </c>
      <c r="K158" s="297" t="str">
        <f>IF('Council Own'!K71="A","A"," ")</f>
        <v xml:space="preserve"> </v>
      </c>
      <c r="M158" s="289">
        <v>5</v>
      </c>
      <c r="N158" s="354" t="str">
        <f>'Council Own'!C95</f>
        <v>&lt;List Requirement Here&gt;</v>
      </c>
      <c r="O158" s="297" t="str">
        <f>IF('Council Own'!K95="A","A"," ")</f>
        <v xml:space="preserve"> </v>
      </c>
      <c r="Q158" s="289">
        <v>5</v>
      </c>
      <c r="R158" s="354" t="str">
        <f>'Council Own'!C119</f>
        <v>&lt;List Requirement Here&gt;</v>
      </c>
      <c r="S158" s="297" t="str">
        <f>IF('Council Own'!K119="A","A"," ")</f>
        <v xml:space="preserve"> </v>
      </c>
    </row>
    <row r="159" spans="1:19">
      <c r="A159" s="289">
        <v>3</v>
      </c>
      <c r="B159" s="354" t="str">
        <f>'Council Own'!C15</f>
        <v>&lt;List Requirement Here&gt;</v>
      </c>
      <c r="C159" s="297" t="str">
        <f>IF('Council Own'!K15="A","A"," ")</f>
        <v xml:space="preserve"> </v>
      </c>
      <c r="E159" s="289"/>
      <c r="F159" s="354" t="str">
        <f>'Council Own'!C48</f>
        <v>&lt;List Requirement Here&gt;</v>
      </c>
      <c r="G159" s="297" t="str">
        <f>IF('Council Own'!K48="A","A"," ")</f>
        <v xml:space="preserve"> </v>
      </c>
      <c r="I159" s="289"/>
      <c r="J159" s="354" t="str">
        <f>'Council Own'!C72</f>
        <v>&lt;List Requirement Here&gt;</v>
      </c>
      <c r="K159" s="297" t="str">
        <f>IF('Council Own'!K72="A","A"," ")</f>
        <v xml:space="preserve"> </v>
      </c>
      <c r="M159" s="289"/>
      <c r="N159" s="354" t="str">
        <f>'Council Own'!C96</f>
        <v>&lt;List Requirement Here&gt;</v>
      </c>
      <c r="O159" s="297" t="str">
        <f>IF('Council Own'!K96="A","A"," ")</f>
        <v xml:space="preserve"> </v>
      </c>
      <c r="Q159" s="289"/>
      <c r="R159" s="354" t="str">
        <f>'Council Own'!C120</f>
        <v>&lt;List Requirement Here&gt;</v>
      </c>
      <c r="S159" s="297" t="str">
        <f>IF('Council Own'!K120="A","A"," ")</f>
        <v xml:space="preserve"> </v>
      </c>
    </row>
    <row r="160" spans="1:19">
      <c r="A160" s="289"/>
      <c r="B160" s="354" t="str">
        <f>'Council Own'!C16</f>
        <v>&lt;List Requirement Here&gt;</v>
      </c>
      <c r="C160" s="297" t="str">
        <f>IF('Council Own'!K16="A","A"," ")</f>
        <v xml:space="preserve"> </v>
      </c>
      <c r="E160" s="289"/>
      <c r="F160" s="354" t="str">
        <f>'Council Own'!C49</f>
        <v>&lt;List Requirement Here&gt;</v>
      </c>
      <c r="G160" s="297" t="str">
        <f>IF('Council Own'!K49="A","A"," ")</f>
        <v xml:space="preserve"> </v>
      </c>
      <c r="I160" s="289"/>
      <c r="J160" s="354" t="str">
        <f>'Council Own'!C73</f>
        <v>&lt;List Requirement Here&gt;</v>
      </c>
      <c r="K160" s="297" t="str">
        <f>IF('Council Own'!K73="A","A"," ")</f>
        <v xml:space="preserve"> </v>
      </c>
      <c r="M160" s="289"/>
      <c r="N160" s="354" t="str">
        <f>'Council Own'!C97</f>
        <v>&lt;List Requirement Here&gt;</v>
      </c>
      <c r="O160" s="297" t="str">
        <f>IF('Council Own'!K97="A","A"," ")</f>
        <v xml:space="preserve"> </v>
      </c>
      <c r="Q160" s="289"/>
      <c r="R160" s="354" t="str">
        <f>'Council Own'!C121</f>
        <v>&lt;List Requirement Here&gt;</v>
      </c>
      <c r="S160" s="297" t="str">
        <f>IF('Council Own'!K121="A","A"," ")</f>
        <v xml:space="preserve"> </v>
      </c>
    </row>
    <row r="161" spans="1:19">
      <c r="A161" s="289"/>
      <c r="B161" s="354" t="str">
        <f>'Council Own'!C17</f>
        <v>&lt;List Requirement Here&gt;</v>
      </c>
      <c r="C161" s="297" t="str">
        <f>IF('Council Own'!K17="A","A"," ")</f>
        <v xml:space="preserve"> </v>
      </c>
      <c r="E161" s="289"/>
      <c r="F161" s="354" t="str">
        <f>'Council Own'!C50</f>
        <v>&lt;List Requirement Here&gt;</v>
      </c>
      <c r="G161" s="297" t="str">
        <f>IF('Council Own'!K50="A","A"," ")</f>
        <v xml:space="preserve"> </v>
      </c>
      <c r="I161" s="289"/>
      <c r="J161" s="354" t="str">
        <f>'Council Own'!C74</f>
        <v>&lt;List Requirement Here&gt;</v>
      </c>
      <c r="K161" s="297" t="str">
        <f>IF('Council Own'!K68="A","A"," ")</f>
        <v xml:space="preserve"> </v>
      </c>
      <c r="M161" s="289"/>
      <c r="N161" s="354" t="str">
        <f>'Council Own'!C98</f>
        <v>&lt;List Requirement Here&gt;</v>
      </c>
      <c r="O161" s="297" t="str">
        <f>IF('Council Own'!K98="A","A"," ")</f>
        <v xml:space="preserve"> </v>
      </c>
      <c r="Q161" s="289"/>
      <c r="R161" s="354" t="str">
        <f>'Council Own'!C122</f>
        <v>&lt;List Requirement Here&gt;</v>
      </c>
      <c r="S161" s="297" t="str">
        <f>IF('Council Own'!K122="A","A"," ")</f>
        <v xml:space="preserve"> </v>
      </c>
    </row>
    <row r="162" spans="1:19">
      <c r="A162" s="289"/>
      <c r="B162" s="354" t="str">
        <f>'Council Own'!C18</f>
        <v>&lt;List Requirement Here&gt;</v>
      </c>
      <c r="C162" s="297" t="str">
        <f>IF('Council Own'!K18="A","A"," ")</f>
        <v xml:space="preserve"> </v>
      </c>
    </row>
    <row r="163" spans="1:19">
      <c r="A163" s="289">
        <v>4</v>
      </c>
      <c r="B163" s="354" t="str">
        <f>'Council Own'!C19</f>
        <v>&lt;List Requirement Here&gt;</v>
      </c>
      <c r="C163" s="297" t="str">
        <f>IF('Council Own'!K19="A","A"," ")</f>
        <v xml:space="preserve"> </v>
      </c>
    </row>
    <row r="164" spans="1:19">
      <c r="A164" s="289"/>
      <c r="B164" s="354" t="str">
        <f>'Council Own'!C20</f>
        <v>&lt;List Requirement Here&gt;</v>
      </c>
      <c r="C164" s="297" t="str">
        <f>IF('Council Own'!K20="A","A"," ")</f>
        <v xml:space="preserve"> </v>
      </c>
    </row>
    <row r="165" spans="1:19">
      <c r="A165" s="289"/>
      <c r="B165" s="354" t="str">
        <f>'Council Own'!C21</f>
        <v>&lt;List Requirement Here&gt;</v>
      </c>
      <c r="C165" s="297" t="str">
        <f>IF('Council Own'!K21="A","A"," ")</f>
        <v xml:space="preserve"> </v>
      </c>
    </row>
    <row r="166" spans="1:19">
      <c r="A166" s="289"/>
      <c r="B166" s="354" t="str">
        <f>'Council Own'!C22</f>
        <v>&lt;List Requirement Here&gt;</v>
      </c>
      <c r="C166" s="297" t="str">
        <f>IF('Council Own'!K22="A","A"," ")</f>
        <v xml:space="preserve"> </v>
      </c>
    </row>
    <row r="167" spans="1:19">
      <c r="A167" s="289">
        <v>5</v>
      </c>
      <c r="B167" s="354" t="str">
        <f>'Council Own'!C23</f>
        <v>&lt;List Requirement Here&gt;</v>
      </c>
      <c r="C167" s="297" t="str">
        <f>IF('Council Own'!K23="A","A"," ")</f>
        <v xml:space="preserve"> </v>
      </c>
    </row>
    <row r="168" spans="1:19">
      <c r="A168" s="289"/>
      <c r="B168" s="354" t="str">
        <f>'Council Own'!C24</f>
        <v>&lt;List Requirement Here&gt;</v>
      </c>
      <c r="C168" s="297" t="str">
        <f>IF('Council Own'!K24="A","A"," ")</f>
        <v xml:space="preserve"> </v>
      </c>
    </row>
    <row r="169" spans="1:19">
      <c r="A169" s="289"/>
      <c r="B169" s="354" t="str">
        <f>'Council Own'!C25</f>
        <v>&lt;List Requirement Here&gt;</v>
      </c>
      <c r="C169" s="297" t="str">
        <f>IF('Council Own'!K25="A","A"," ")</f>
        <v xml:space="preserve"> </v>
      </c>
    </row>
    <row r="170" spans="1:19" ht="12.75" customHeight="1">
      <c r="A170" s="289"/>
      <c r="B170" s="354" t="str">
        <f>'Council Own'!C26</f>
        <v>&lt;List Requirement Here&gt;</v>
      </c>
      <c r="C170" s="297" t="str">
        <f>IF('Council Own'!K26="A","A","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2.xml><?xml version="1.0" encoding="utf-8"?>
<worksheet xmlns="http://schemas.openxmlformats.org/spreadsheetml/2006/main" xmlns:r="http://schemas.openxmlformats.org/officeDocument/2006/relationships">
  <sheetPr codeName="Sheet22"/>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9</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IF(Badges!L58="A","A"," ")</f>
        <v xml:space="preserve"> </v>
      </c>
      <c r="I4" s="289"/>
      <c r="J4" s="292" t="str">
        <f>Badges!C132</f>
        <v>Make a pinch pot</v>
      </c>
      <c r="K4" s="290" t="str">
        <f>IF(Badges!L132="A","A"," ")</f>
        <v xml:space="preserve"> </v>
      </c>
      <c r="M4" s="289"/>
      <c r="N4" s="292" t="str">
        <f>Badges!C205</f>
        <v>GORP</v>
      </c>
      <c r="O4" s="290" t="str">
        <f>IF(Badges!L205="A","A"," ")</f>
        <v xml:space="preserve"> </v>
      </c>
      <c r="Q4" s="289"/>
      <c r="R4" s="292" t="str">
        <f>Badges!C279</f>
        <v>If you have a pet of your own, make</v>
      </c>
      <c r="S4" s="290" t="str">
        <f>IF(Badges!L279="A","A"," ")</f>
        <v xml:space="preserve"> </v>
      </c>
      <c r="T4" s="463"/>
      <c r="U4" s="463"/>
    </row>
    <row r="5" spans="1:21" ht="12.75" customHeight="1">
      <c r="A5" s="485" t="str">
        <f>Summary!A5</f>
        <v>Computer Expert</v>
      </c>
      <c r="B5" s="486"/>
      <c r="C5" s="342" t="str">
        <f>IF(Badges!L28="C","C",IF(Badges!L28="P","P",""))</f>
        <v/>
      </c>
      <c r="E5" s="289"/>
      <c r="F5" s="292" t="str">
        <f>Badges!C59</f>
        <v>Ask a dancer for help</v>
      </c>
      <c r="G5" s="290" t="str">
        <f>IF(Badges!L59="A","A"," ")</f>
        <v xml:space="preserve"> </v>
      </c>
      <c r="I5" s="289"/>
      <c r="J5" s="292" t="str">
        <f>Badges!C133</f>
        <v>Make a coil pot</v>
      </c>
      <c r="K5" s="290" t="str">
        <f>IF(Badges!L133="A","A"," ")</f>
        <v xml:space="preserve"> </v>
      </c>
      <c r="M5" s="289"/>
      <c r="N5" s="292" t="str">
        <f>Badges!C206</f>
        <v>Make a "walking salad"</v>
      </c>
      <c r="O5" s="290" t="str">
        <f>IF(Badges!L206="A","A"," ")</f>
        <v xml:space="preserve"> </v>
      </c>
      <c r="Q5" s="289"/>
      <c r="R5" s="292" t="str">
        <f>Badges!C280</f>
        <v>Volunteer to feed someone else's</v>
      </c>
      <c r="S5" s="290" t="str">
        <f>IF(Badges!L280="A","A"," ")</f>
        <v xml:space="preserve"> </v>
      </c>
      <c r="T5" s="463"/>
      <c r="U5" s="463"/>
    </row>
    <row r="6" spans="1:21" ht="12.75" customHeight="1">
      <c r="A6" s="475" t="str">
        <f>Summary!A6</f>
        <v>My Best Self</v>
      </c>
      <c r="B6" s="476"/>
      <c r="C6" s="291" t="str">
        <f>IF(Badges!L51="C","C",IF(Badges!L51="P","P",""))</f>
        <v/>
      </c>
      <c r="E6" s="289"/>
      <c r="F6" s="292" t="str">
        <f>Badges!C60</f>
        <v>Try "dancersise"</v>
      </c>
      <c r="G6" s="290" t="str">
        <f>IF(Badges!L60="A","A"," ")</f>
        <v xml:space="preserve"> </v>
      </c>
      <c r="I6" s="289"/>
      <c r="J6" s="292" t="str">
        <f>Badges!C134</f>
        <v>Make a slab pot</v>
      </c>
      <c r="K6" s="290" t="str">
        <f>IF(Badges!L134="A","A"," ")</f>
        <v xml:space="preserve"> </v>
      </c>
      <c r="M6" s="289"/>
      <c r="N6" s="292" t="str">
        <f>Badges!C207</f>
        <v>Bring a "nose-bag lunch"</v>
      </c>
      <c r="O6" s="290" t="str">
        <f>IF(Badges!L207="A","A"," ")</f>
        <v xml:space="preserve"> </v>
      </c>
      <c r="Q6" s="289"/>
      <c r="R6" s="292" t="str">
        <f>Badges!C281</f>
        <v>Make a pet budget for two pets</v>
      </c>
      <c r="S6" s="290" t="str">
        <f>IF(Badges!L281="A","A"," ")</f>
        <v xml:space="preserve"> </v>
      </c>
      <c r="T6" s="463"/>
      <c r="U6" s="463"/>
    </row>
    <row r="7" spans="1:21">
      <c r="A7" s="475" t="str">
        <f>Summary!A7</f>
        <v>Dancer</v>
      </c>
      <c r="B7" s="476"/>
      <c r="C7" s="291" t="str">
        <f>IF(Badges!L74="C","C",IF(Badges!L74="P","P",""))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IF(Badges!L97="C","C",IF(Badges!L97="P","P",""))</f>
        <v/>
      </c>
      <c r="E8" s="289"/>
      <c r="F8" s="292" t="str">
        <f>Badges!C62</f>
        <v>Head to the studio</v>
      </c>
      <c r="G8" s="290" t="str">
        <f>IF(Badges!L62="A","A"," ")</f>
        <v xml:space="preserve"> </v>
      </c>
      <c r="I8" s="289"/>
      <c r="J8" s="292" t="str">
        <f>Badges!C136</f>
        <v>Decorate a tile</v>
      </c>
      <c r="K8" s="290" t="str">
        <f>IF(Badges!L136="A","A"," ")</f>
        <v xml:space="preserve"> </v>
      </c>
      <c r="M8" s="289"/>
      <c r="N8" s="292" t="str">
        <f>Badges!C209</f>
        <v>Have a scavenger hunt</v>
      </c>
      <c r="O8" s="290" t="str">
        <f>IF(Badges!L209="A","A"," ")</f>
        <v xml:space="preserve"> </v>
      </c>
      <c r="Q8" s="289">
        <v>1</v>
      </c>
      <c r="R8" s="292" t="str">
        <f>Badges!C285</f>
        <v>Try a scavenger hunt</v>
      </c>
      <c r="S8" s="304"/>
    </row>
    <row r="9" spans="1:21">
      <c r="A9" s="477" t="str">
        <f>Summary!A9</f>
        <v>My Family Story</v>
      </c>
      <c r="B9" s="478"/>
      <c r="C9" s="341" t="str">
        <f>IF(Badges!L120="C","C",IF(Badges!L120="P","P",""))</f>
        <v/>
      </c>
      <c r="E9" s="289"/>
      <c r="F9" s="292" t="str">
        <f>Badges!C63</f>
        <v>Team up with an adult to find</v>
      </c>
      <c r="G9" s="290" t="str">
        <f>IF(Badges!L63="A","A"," ")</f>
        <v xml:space="preserve"> </v>
      </c>
      <c r="I9" s="289"/>
      <c r="J9" s="292" t="str">
        <f>Badges!C137</f>
        <v>Make a pinch or slab sculpture</v>
      </c>
      <c r="K9" s="290" t="str">
        <f>IF(Badges!L137="A","A"," ")</f>
        <v xml:space="preserve"> </v>
      </c>
      <c r="M9" s="289"/>
      <c r="N9" s="292" t="str">
        <f>Badges!C210</f>
        <v>Play "I Spy"</v>
      </c>
      <c r="O9" s="290" t="str">
        <f>IF(Badges!L210="A","A"," ")</f>
        <v xml:space="preserve"> </v>
      </c>
      <c r="Q9" s="289"/>
      <c r="R9" s="292" t="str">
        <f>Badges!C286</f>
        <v>Find it</v>
      </c>
      <c r="S9" s="290" t="str">
        <f>IF(Badges!L286="A","A"," ")</f>
        <v xml:space="preserve"> </v>
      </c>
    </row>
    <row r="10" spans="1:21">
      <c r="A10" s="484" t="str">
        <f>Summary!A10</f>
        <v>It's Your Planet -- Love It!</v>
      </c>
      <c r="B10" s="484"/>
      <c r="C10" s="484"/>
      <c r="E10" s="289"/>
      <c r="F10" s="292" t="str">
        <f>Badges!C64</f>
        <v>Pretend you're a Girl Scout</v>
      </c>
      <c r="G10" s="290" t="str">
        <f>IF(Badges!L64="A","A"," ")</f>
        <v xml:space="preserve"> </v>
      </c>
      <c r="I10" s="289"/>
      <c r="J10" s="292" t="str">
        <f>Badges!C138</f>
        <v>Make beads for jewelry</v>
      </c>
      <c r="K10" s="290" t="str">
        <f>IF(Badges!L138="A","A"," ")</f>
        <v xml:space="preserve"> </v>
      </c>
      <c r="M10" s="289"/>
      <c r="N10" s="292" t="str">
        <f>Badges!C211</f>
        <v>Do a detective hike</v>
      </c>
      <c r="O10" s="290" t="str">
        <f>IF(Badges!L211="A","A"," ")</f>
        <v xml:space="preserve"> </v>
      </c>
      <c r="Q10" s="289"/>
      <c r="R10" s="292" t="str">
        <f>Badges!C287</f>
        <v>See it</v>
      </c>
      <c r="S10" s="290" t="str">
        <f>IF(Badges!L287="A","A"," ")</f>
        <v xml:space="preserve"> </v>
      </c>
    </row>
    <row r="11" spans="1:21">
      <c r="A11" s="485" t="str">
        <f>Summary!A11</f>
        <v>Potter</v>
      </c>
      <c r="B11" s="486"/>
      <c r="C11" s="342" t="str">
        <f>IF(Badges!L144="C","C",IF(Badges!L144="P","P",""))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IF(Badges!L288="A","A"," ")</f>
        <v xml:space="preserve"> </v>
      </c>
    </row>
    <row r="12" spans="1:21">
      <c r="A12" s="475" t="str">
        <f>Summary!A12</f>
        <v>Household Elf</v>
      </c>
      <c r="B12" s="476"/>
      <c r="C12" s="291" t="str">
        <f>IF(Badges!L167="C","C",IF(Badges!L167="P","P",""))</f>
        <v/>
      </c>
      <c r="E12" s="289"/>
      <c r="F12" s="292" t="str">
        <f>Badges!C66</f>
        <v>Create a special-occasion dance</v>
      </c>
      <c r="G12" s="290" t="str">
        <f>IF(Badges!L66="A","A"," ")</f>
        <v xml:space="preserve"> </v>
      </c>
      <c r="I12" s="289"/>
      <c r="J12" s="292" t="str">
        <f>Badges!C140</f>
        <v>Dip your pottery</v>
      </c>
      <c r="K12" s="290" t="str">
        <f>IF(Badges!L140="A","A","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IF(Badges!L190="C","C",IF(Badges!L190="P","P",""))</f>
        <v/>
      </c>
      <c r="E13" s="289"/>
      <c r="F13" s="292" t="str">
        <f>Badges!C67</f>
        <v>Use dance to tell a story</v>
      </c>
      <c r="G13" s="290" t="str">
        <f>IF(Badges!L67="A","A"," ")</f>
        <v xml:space="preserve"> </v>
      </c>
      <c r="I13" s="289"/>
      <c r="J13" s="292" t="str">
        <f>Badges!C141</f>
        <v>Paint on glaze</v>
      </c>
      <c r="K13" s="290" t="str">
        <f>IF(Badges!L141="A","A"," ")</f>
        <v xml:space="preserve"> </v>
      </c>
      <c r="M13" s="289"/>
      <c r="N13" s="292" t="str">
        <f>Badges!C216</f>
        <v>Set your alarm</v>
      </c>
      <c r="O13" s="290" t="str">
        <f>IF(Badges!L216="A","A"," ")</f>
        <v xml:space="preserve"> </v>
      </c>
      <c r="Q13" s="289"/>
      <c r="R13" s="292" t="str">
        <f>Badges!C290</f>
        <v>Get a clue</v>
      </c>
      <c r="S13" s="290" t="str">
        <f>IF(Badges!L290="A","A"," ")</f>
        <v xml:space="preserve"> </v>
      </c>
    </row>
    <row r="14" spans="1:21">
      <c r="A14" s="475" t="str">
        <f>Summary!A14</f>
        <v>Hiker</v>
      </c>
      <c r="B14" s="476"/>
      <c r="C14" s="291" t="str">
        <f>IF(Badges!L213="C","C",IF(Badges!L213="P","P",""))</f>
        <v/>
      </c>
      <c r="E14" s="289"/>
      <c r="F14" s="292" t="str">
        <f>Badges!C68</f>
        <v>Make up a dance to your favorite</v>
      </c>
      <c r="G14" s="290" t="str">
        <f>IF(Badges!L68="A","A"," ")</f>
        <v xml:space="preserve"> </v>
      </c>
      <c r="I14" s="289"/>
      <c r="J14" s="292" t="str">
        <f>Badges!C142</f>
        <v>Sponge paint your pottery</v>
      </c>
      <c r="K14" s="290" t="str">
        <f>IF(Badges!L142="A","A"," ")</f>
        <v xml:space="preserve"> </v>
      </c>
      <c r="M14" s="289"/>
      <c r="N14" s="292" t="str">
        <f>Badges!C217</f>
        <v>Lay out your clothes</v>
      </c>
      <c r="O14" s="290" t="str">
        <f>IF(Badges!L217="A","A"," ")</f>
        <v xml:space="preserve"> </v>
      </c>
      <c r="Q14" s="289"/>
      <c r="R14" s="292" t="str">
        <f>Badges!C291</f>
        <v>Mystery box</v>
      </c>
      <c r="S14" s="290" t="str">
        <f>IF(Badges!L291="A","A"," ")</f>
        <v xml:space="preserve"> </v>
      </c>
    </row>
    <row r="15" spans="1:21">
      <c r="A15" s="477" t="str">
        <f>Summary!A15</f>
        <v>My Great Day</v>
      </c>
      <c r="B15" s="478"/>
      <c r="C15" s="341" t="str">
        <f>IF(Badges!L236="C","C",IF(Badges!L236="P","P",""))</f>
        <v/>
      </c>
      <c r="E15" s="289">
        <v>5</v>
      </c>
      <c r="F15" s="292" t="str">
        <f>Badges!C69</f>
        <v>Show your moves</v>
      </c>
      <c r="G15" s="304"/>
      <c r="I15" s="466" t="str">
        <f>Badges!B145</f>
        <v>Household Elf</v>
      </c>
      <c r="J15" s="467"/>
      <c r="K15" s="467"/>
      <c r="M15" s="289"/>
      <c r="N15" s="292" t="str">
        <f>Badges!C218</f>
        <v>Make your bed</v>
      </c>
      <c r="O15" s="290" t="str">
        <f>IF(Badges!L218="A","A"," ")</f>
        <v xml:space="preserve"> </v>
      </c>
      <c r="Q15" s="289"/>
      <c r="R15" s="292" t="str">
        <f>Badges!C292</f>
        <v>Who's who</v>
      </c>
      <c r="S15" s="290" t="str">
        <f>IF(Badges!L292="A","A"," ")</f>
        <v xml:space="preserve"> </v>
      </c>
    </row>
    <row r="16" spans="1:21">
      <c r="A16" s="484" t="str">
        <f>Summary!A16</f>
        <v>It's Your Story -- Tell It!</v>
      </c>
      <c r="B16" s="484"/>
      <c r="C16" s="484"/>
      <c r="E16" s="289"/>
      <c r="F16" s="292" t="str">
        <f>Badges!C70</f>
        <v>Throw a dance party</v>
      </c>
      <c r="G16" s="290" t="str">
        <f>IF(Badges!L70="A","A","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IF(Badges!L260="C","C",IF(Badges!L260="P","P",""))</f>
        <v/>
      </c>
      <c r="E17" s="289"/>
      <c r="F17" s="292" t="str">
        <f>Badges!C71</f>
        <v>Perform a dance show for your</v>
      </c>
      <c r="G17" s="290" t="str">
        <f>IF(Badges!L71="A","A"," ")</f>
        <v xml:space="preserve"> </v>
      </c>
      <c r="I17" s="289"/>
      <c r="J17" s="292" t="str">
        <f>Badges!C147</f>
        <v>Be a light-saver</v>
      </c>
      <c r="K17" s="290" t="str">
        <f>IF(Badges!L146="A","A"," ")</f>
        <v xml:space="preserve"> </v>
      </c>
      <c r="M17" s="289"/>
      <c r="N17" s="292" t="str">
        <f>Badges!C220</f>
        <v>Sort your school supplies</v>
      </c>
      <c r="O17" s="290" t="str">
        <f>IF(Badges!L220="A","A"," ")</f>
        <v xml:space="preserve"> </v>
      </c>
      <c r="Q17" s="289"/>
      <c r="R17" s="292" t="str">
        <f>Badges!C294</f>
        <v>Pin the tail on…</v>
      </c>
      <c r="S17" s="290" t="str">
        <f>IF(Badges!L294="A","A"," ")</f>
        <v xml:space="preserve"> </v>
      </c>
    </row>
    <row r="18" spans="1:19">
      <c r="A18" s="475" t="str">
        <f>Summary!A18</f>
        <v>Pets</v>
      </c>
      <c r="B18" s="476"/>
      <c r="C18" s="291" t="str">
        <f>IF(Badges!L283="C","C",IF(Badges!L283="P","P",""))</f>
        <v/>
      </c>
      <c r="E18" s="289"/>
      <c r="F18" s="292" t="str">
        <f>Badges!C72</f>
        <v>Perform a dance for your family</v>
      </c>
      <c r="G18" s="290" t="str">
        <f>IF(Badges!L72="A","A"," ")</f>
        <v xml:space="preserve"> </v>
      </c>
      <c r="I18" s="289"/>
      <c r="J18" s="292" t="str">
        <f>Badges!C148</f>
        <v>Go on an energy scavenger hunt</v>
      </c>
      <c r="K18" s="290" t="str">
        <f>IF(Badges!L147="A","A"," ")</f>
        <v xml:space="preserve"> </v>
      </c>
      <c r="M18" s="289"/>
      <c r="N18" s="292" t="str">
        <f>Badges!C221</f>
        <v>Make and label play-stuff bins</v>
      </c>
      <c r="O18" s="290" t="str">
        <f>IF(Badges!L221="A","A"," ")</f>
        <v xml:space="preserve"> </v>
      </c>
      <c r="Q18" s="289"/>
      <c r="R18" s="292" t="str">
        <f>Badges!C295</f>
        <v>Heat things up</v>
      </c>
      <c r="S18" s="290" t="str">
        <f>IF(Badges!L295="A","A"," ")</f>
        <v xml:space="preserve"> </v>
      </c>
    </row>
    <row r="19" spans="1:19">
      <c r="A19" s="475" t="str">
        <f>Summary!A19</f>
        <v>Making Games</v>
      </c>
      <c r="B19" s="476"/>
      <c r="C19" s="291" t="str">
        <f>IF(Badges!L306="C","C",IF(Badges!L306="P","P",""))</f>
        <v/>
      </c>
      <c r="E19" s="466" t="str">
        <f>Badges!B75</f>
        <v>Home Scientist</v>
      </c>
      <c r="F19" s="467"/>
      <c r="G19" s="467"/>
      <c r="I19" s="289"/>
      <c r="J19" s="292" t="str">
        <f>Badges!C149</f>
        <v>Find out about three ways to use</v>
      </c>
      <c r="K19" s="290" t="str">
        <f>IF(Badges!L148="A","A"," ")</f>
        <v xml:space="preserve"> </v>
      </c>
      <c r="M19" s="289"/>
      <c r="N19" s="292" t="str">
        <f>Badges!C222</f>
        <v>Organize your clothes</v>
      </c>
      <c r="O19" s="290" t="str">
        <f>IF(Badges!L222="A","A"," ")</f>
        <v xml:space="preserve"> </v>
      </c>
      <c r="Q19" s="289"/>
      <c r="R19" s="292" t="str">
        <f>Badges!C296</f>
        <v>Race day</v>
      </c>
      <c r="S19" s="290" t="str">
        <f>IF(Badges!L296="A","A"," ")</f>
        <v xml:space="preserve"> </v>
      </c>
    </row>
    <row r="20" spans="1:19">
      <c r="A20" s="475" t="str">
        <f>Summary!A20</f>
        <v>Inventor</v>
      </c>
      <c r="B20" s="476"/>
      <c r="C20" s="291" t="str">
        <f>IF(Badges!L329="C","C",IF(Badges!L329="P","P",""))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IF(Badges!L352="C","C",IF(Badges!L352="P","P",""))</f>
        <v/>
      </c>
      <c r="E21" s="289"/>
      <c r="F21" s="292" t="str">
        <f>Badges!C77</f>
        <v>Make a salad dressing</v>
      </c>
      <c r="G21" s="290" t="str">
        <f>IF(Badges!L77="A","A"," ")</f>
        <v xml:space="preserve"> </v>
      </c>
      <c r="I21" s="289"/>
      <c r="J21" s="292" t="str">
        <f>Badges!C151</f>
        <v>Use less water by taking shorter</v>
      </c>
      <c r="K21" s="290" t="str">
        <f>IF(Badges!L150="A","A"," ")</f>
        <v xml:space="preserve"> </v>
      </c>
      <c r="M21" s="289"/>
      <c r="N21" s="292" t="str">
        <f>Badges!C224</f>
        <v>Create your own homework space</v>
      </c>
      <c r="O21" s="290" t="str">
        <f>IF(Badges!L224="A","A"," ")</f>
        <v xml:space="preserve"> </v>
      </c>
      <c r="Q21" s="289"/>
      <c r="R21" s="292" t="str">
        <f>Badges!C298</f>
        <v>You're It</v>
      </c>
      <c r="S21" s="290" t="str">
        <f>IF(Badges!L298="A","A"," ")</f>
        <v xml:space="preserve"> </v>
      </c>
    </row>
    <row r="22" spans="1:19">
      <c r="A22" s="226"/>
      <c r="B22" s="338"/>
      <c r="C22" s="306"/>
      <c r="E22" s="289"/>
      <c r="F22" s="292" t="str">
        <f>Badges!C78</f>
        <v>Grow rock candy</v>
      </c>
      <c r="G22" s="290" t="str">
        <f>IF(Badges!L78="A","A"," ")</f>
        <v xml:space="preserve"> </v>
      </c>
      <c r="I22" s="289"/>
      <c r="J22" s="292" t="str">
        <f>Badges!C152</f>
        <v>Turn off the faucet when brushing</v>
      </c>
      <c r="K22" s="290" t="str">
        <f>IF(Badges!L151="A","A"," ")</f>
        <v xml:space="preserve"> </v>
      </c>
      <c r="M22" s="289"/>
      <c r="N22" s="292" t="str">
        <f>Badges!C225</f>
        <v>Make a homework station</v>
      </c>
      <c r="O22" s="290" t="str">
        <f>IF(Badges!L225="A","A"," ")</f>
        <v xml:space="preserve"> </v>
      </c>
      <c r="Q22" s="289"/>
      <c r="R22" s="292" t="str">
        <f>Badges!C299</f>
        <v>Duck, Duck, "Moo"-se</v>
      </c>
      <c r="S22" s="290" t="str">
        <f>IF(Badges!L299="A","A"," ")</f>
        <v xml:space="preserve"> </v>
      </c>
    </row>
    <row r="23" spans="1:19">
      <c r="A23" s="466" t="str">
        <f>Badges!B6</f>
        <v>Computer Expert</v>
      </c>
      <c r="B23" s="467"/>
      <c r="C23" s="467"/>
      <c r="E23" s="289"/>
      <c r="F23" s="292" t="str">
        <f>Badges!C79</f>
        <v>Make your own ice cream</v>
      </c>
      <c r="G23" s="290" t="str">
        <f>IF(Badges!L79="A","A"," ")</f>
        <v xml:space="preserve"> </v>
      </c>
      <c r="I23" s="289"/>
      <c r="J23" s="292" t="str">
        <f>Badges!C153</f>
        <v>Find three ways to save water</v>
      </c>
      <c r="K23" s="290" t="str">
        <f>IF(Badges!L152="A","A"," ")</f>
        <v xml:space="preserve"> </v>
      </c>
      <c r="M23" s="289"/>
      <c r="N23" s="292" t="str">
        <f>Badges!C226</f>
        <v>Make a homework schedule</v>
      </c>
      <c r="O23" s="290" t="str">
        <f>IF(Badges!L226="A","A"," ")</f>
        <v xml:space="preserve"> </v>
      </c>
      <c r="Q23" s="289"/>
      <c r="R23" s="292" t="str">
        <f>Badges!C300</f>
        <v>Hop to it</v>
      </c>
      <c r="S23" s="290" t="str">
        <f>IF(Badges!L300="A","A","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IF(Badges!L8="A","A"," ")</f>
        <v xml:space="preserve"> </v>
      </c>
      <c r="E25" s="289"/>
      <c r="F25" s="292" t="str">
        <f>Badges!C81</f>
        <v>Follow the balloon leader</v>
      </c>
      <c r="G25" s="290" t="str">
        <f>IF(Badges!L81="A","A"," ")</f>
        <v xml:space="preserve"> </v>
      </c>
      <c r="I25" s="289"/>
      <c r="J25" s="292" t="str">
        <f>Badges!C155</f>
        <v>Make a natural cleaner</v>
      </c>
      <c r="K25" s="290" t="str">
        <f>IF(Badges!L154="A","A"," ")</f>
        <v xml:space="preserve"> </v>
      </c>
      <c r="M25" s="289"/>
      <c r="N25" s="292" t="str">
        <f>Badges!C228</f>
        <v>Make a "special dates" calendar</v>
      </c>
      <c r="O25" s="290" t="str">
        <f>IF(Badges!L228="A","A"," ")</f>
        <v xml:space="preserve"> </v>
      </c>
      <c r="Q25" s="289"/>
      <c r="R25" s="292" t="str">
        <f>Badges!C302</f>
        <v>Queen of the court</v>
      </c>
      <c r="S25" s="290" t="str">
        <f>IF(Badges!L302="A","A"," ")</f>
        <v xml:space="preserve"> </v>
      </c>
    </row>
    <row r="26" spans="1:19">
      <c r="A26" s="289"/>
      <c r="B26" s="292" t="str">
        <f>Badges!C9</f>
        <v>Create a cool card</v>
      </c>
      <c r="C26" s="290" t="str">
        <f>IF(Badges!L9="A","A"," ")</f>
        <v xml:space="preserve"> </v>
      </c>
      <c r="E26" s="289"/>
      <c r="F26" s="292" t="str">
        <f>Badges!C82</f>
        <v>Make pepper dance</v>
      </c>
      <c r="G26" s="290" t="str">
        <f>IF(Badges!L82="A","A"," ")</f>
        <v xml:space="preserve"> </v>
      </c>
      <c r="I26" s="289"/>
      <c r="J26" s="292" t="str">
        <f>Badges!C156</f>
        <v>Make a natural spray to use on</v>
      </c>
      <c r="K26" s="290" t="str">
        <f>IF(Badges!L155="A","A"," ")</f>
        <v xml:space="preserve"> </v>
      </c>
      <c r="M26" s="289"/>
      <c r="N26" s="292" t="str">
        <f>Badges!C229</f>
        <v>Make a family activities schedule</v>
      </c>
      <c r="O26" s="290" t="str">
        <f>IF(Badges!L229="A","A"," ")</f>
        <v xml:space="preserve"> </v>
      </c>
      <c r="Q26" s="289"/>
      <c r="R26" s="292" t="str">
        <f>Badges!C303</f>
        <v>Field of dreams</v>
      </c>
      <c r="S26" s="290" t="str">
        <f>IF(Badges!L303="A","A"," ")</f>
        <v xml:space="preserve"> </v>
      </c>
    </row>
    <row r="27" spans="1:19">
      <c r="A27" s="289"/>
      <c r="B27" s="292" t="str">
        <f>Badges!C10</f>
        <v>Build a bookmark</v>
      </c>
      <c r="C27" s="290" t="str">
        <f>IF(Badges!L10="A","A"," ")</f>
        <v xml:space="preserve"> </v>
      </c>
      <c r="E27" s="289"/>
      <c r="F27" s="292" t="str">
        <f>Badges!C79</f>
        <v>Make your own ice cream</v>
      </c>
      <c r="G27" s="290" t="str">
        <f>IF(Badges!L83="A","A"," ")</f>
        <v xml:space="preserve"> </v>
      </c>
      <c r="I27" s="289"/>
      <c r="J27" s="292" t="str">
        <f>Badges!C157</f>
        <v>Take your own reusable bag to the</v>
      </c>
      <c r="K27" s="290" t="str">
        <f>IF(Badges!L156="A","A"," ")</f>
        <v xml:space="preserve"> </v>
      </c>
      <c r="M27" s="289"/>
      <c r="N27" s="292" t="str">
        <f>Badges!C230</f>
        <v>Be a family grocery helper</v>
      </c>
      <c r="O27" s="290" t="str">
        <f>IF(Badges!L230="A","A"," ")</f>
        <v xml:space="preserve"> </v>
      </c>
      <c r="Q27" s="289"/>
      <c r="R27" s="292" t="str">
        <f>Badges!C304</f>
        <v>The new ballpark</v>
      </c>
      <c r="S27" s="290" t="str">
        <f>IF(Badges!L304="A","A","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IF(Badges!L12="A","A"," ")</f>
        <v xml:space="preserve"> </v>
      </c>
      <c r="E29" s="289"/>
      <c r="F29" s="292" t="str">
        <f>Badges!C85</f>
        <v>Eggs in salt water</v>
      </c>
      <c r="G29" s="290" t="str">
        <f>IF(Badges!L85="A","A"," ")</f>
        <v xml:space="preserve"> </v>
      </c>
      <c r="I29" s="289"/>
      <c r="J29" s="292" t="str">
        <f>Badges!C159</f>
        <v>How much trash can you stash</v>
      </c>
      <c r="K29" s="290" t="str">
        <f>IF(Badges!L158="A","A"," ")</f>
        <v xml:space="preserve"> </v>
      </c>
      <c r="M29" s="289"/>
      <c r="N29" s="292" t="str">
        <f>Badges!C232</f>
        <v>Organize a Girl Scout place</v>
      </c>
      <c r="O29" s="290" t="str">
        <f>IF(Badges!L232="A","A"," ")</f>
        <v xml:space="preserve"> </v>
      </c>
      <c r="Q29" s="289">
        <v>1</v>
      </c>
      <c r="R29" s="292" t="str">
        <f>Badges!C308</f>
        <v>Warm up your inventor's mind</v>
      </c>
      <c r="S29" s="304"/>
    </row>
    <row r="30" spans="1:19">
      <c r="A30" s="289"/>
      <c r="B30" s="292" t="str">
        <f>Badges!C13</f>
        <v>Hometown history</v>
      </c>
      <c r="C30" s="290" t="str">
        <f>IF(Badges!L13="A","A"," ")</f>
        <v xml:space="preserve"> </v>
      </c>
      <c r="E30" s="289"/>
      <c r="F30" s="292" t="str">
        <f>Badges!C86</f>
        <v>Dancing raisins</v>
      </c>
      <c r="G30" s="290" t="str">
        <f>IF(Badges!L86="A","A"," ")</f>
        <v xml:space="preserve"> </v>
      </c>
      <c r="I30" s="289"/>
      <c r="J30" s="292" t="str">
        <f>Badges!C160</f>
        <v>Recycle plastic bags</v>
      </c>
      <c r="K30" s="290" t="str">
        <f>IF(Badges!L159="A","A"," ")</f>
        <v xml:space="preserve"> </v>
      </c>
      <c r="M30" s="289"/>
      <c r="N30" s="292" t="str">
        <f>Badges!C233</f>
        <v>Organize a community place</v>
      </c>
      <c r="O30" s="290" t="str">
        <f>IF(Badges!L233="A","A"," ")</f>
        <v xml:space="preserve"> </v>
      </c>
      <c r="Q30" s="289"/>
      <c r="R30" s="292" t="str">
        <f>Badges!C309</f>
        <v>Make up five new uses for a box</v>
      </c>
      <c r="S30" s="290" t="str">
        <f>IF(Badges!L309="A","A"," ")</f>
        <v xml:space="preserve"> </v>
      </c>
    </row>
    <row r="31" spans="1:19">
      <c r="A31" s="289"/>
      <c r="B31" s="292" t="str">
        <f>Badges!C14</f>
        <v>Online art walk</v>
      </c>
      <c r="C31" s="290" t="str">
        <f>IF(Badges!L14="A","A"," ")</f>
        <v xml:space="preserve"> </v>
      </c>
      <c r="E31" s="289"/>
      <c r="F31" s="292" t="str">
        <f>Badges!C83</f>
        <v>Bend water</v>
      </c>
      <c r="G31" s="290" t="str">
        <f>IF(Badges!L87="A","A"," ")</f>
        <v xml:space="preserve"> </v>
      </c>
      <c r="I31" s="289"/>
      <c r="J31" s="292" t="str">
        <f>Badges!C161</f>
        <v>Donate toys and clothes</v>
      </c>
      <c r="K31" s="290" t="str">
        <f>IF(Badges!L160="A","A"," ")</f>
        <v xml:space="preserve"> </v>
      </c>
      <c r="M31" s="289"/>
      <c r="N31" s="292" t="str">
        <f>Badges!C234</f>
        <v>Help a relative, friend, or neighbor</v>
      </c>
      <c r="O31" s="290" t="str">
        <f>IF(Badges!L234="A","A"," ")</f>
        <v xml:space="preserve"> </v>
      </c>
      <c r="Q31" s="289"/>
      <c r="R31" s="292" t="str">
        <f>Badges!C310</f>
        <v>Come up with fun and different</v>
      </c>
      <c r="S31" s="290" t="str">
        <f>IF(Badges!L310="A","A","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IF(Badges!L311="A","A"," ")</f>
        <v xml:space="preserve"> </v>
      </c>
    </row>
    <row r="33" spans="1:19">
      <c r="A33" s="289"/>
      <c r="B33" s="292" t="str">
        <f>Badges!C16</f>
        <v>Road trip</v>
      </c>
      <c r="C33" s="290" t="str">
        <f>IF(Badges!L16="A","A"," ")</f>
        <v xml:space="preserve"> </v>
      </c>
      <c r="E33" s="289"/>
      <c r="F33" s="292" t="str">
        <f>Badges!C89</f>
        <v>Soda geyser</v>
      </c>
      <c r="G33" s="290" t="str">
        <f>IF(Badges!L89="A","A"," ")</f>
        <v xml:space="preserve"> </v>
      </c>
      <c r="I33" s="289"/>
      <c r="J33" s="292" t="str">
        <f>Badges!C163</f>
        <v>Clean or replace an air filter</v>
      </c>
      <c r="K33" s="290" t="str">
        <f>IF(Badges!L162="A","A","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IF(Badges!L17="A","A"," ")</f>
        <v xml:space="preserve"> </v>
      </c>
      <c r="E34" s="289"/>
      <c r="F34" s="292" t="str">
        <f>Badges!C90</f>
        <v>Film-canister rockets</v>
      </c>
      <c r="G34" s="290" t="str">
        <f>IF(Badges!L90="A","A"," ")</f>
        <v xml:space="preserve"> </v>
      </c>
      <c r="I34" s="289"/>
      <c r="J34" s="292" t="str">
        <f>Badges!C164</f>
        <v>Discover natural filters</v>
      </c>
      <c r="K34" s="290" t="str">
        <f>IF(Badges!L163="A","A"," ")</f>
        <v xml:space="preserve"> </v>
      </c>
      <c r="M34" s="289"/>
      <c r="N34" s="292" t="str">
        <f>Badges!C240</f>
        <v>Make a letterboxing dictionary</v>
      </c>
      <c r="O34" s="290" t="str">
        <f>IF(Badges!L240="A","A"," ")</f>
        <v xml:space="preserve"> </v>
      </c>
      <c r="Q34" s="289"/>
      <c r="R34" s="292" t="str">
        <f>Badges!C313</f>
        <v>Making music</v>
      </c>
      <c r="S34" s="290" t="str">
        <f>IF(Badges!L313="A","A"," ")</f>
        <v xml:space="preserve"> </v>
      </c>
    </row>
    <row r="35" spans="1:19">
      <c r="A35" s="289"/>
      <c r="B35" s="292" t="str">
        <f>Badges!C18</f>
        <v>3…2…1…blastoff!</v>
      </c>
      <c r="C35" s="290" t="str">
        <f>IF(Badges!L18="A","A"," ")</f>
        <v xml:space="preserve"> </v>
      </c>
      <c r="E35" s="289"/>
      <c r="F35" s="292" t="str">
        <f>Badges!C87</f>
        <v>Lemons vs. limes</v>
      </c>
      <c r="G35" s="290" t="str">
        <f>IF(Badges!L91="A","A"," ")</f>
        <v xml:space="preserve"> </v>
      </c>
      <c r="I35" s="289"/>
      <c r="J35" s="292" t="str">
        <f>Badges!C165</f>
        <v>Make a natural air freshener</v>
      </c>
      <c r="K35" s="290" t="str">
        <f>IF(Badges!L164="A","A"," ")</f>
        <v xml:space="preserve"> </v>
      </c>
      <c r="M35" s="289"/>
      <c r="N35" s="292" t="str">
        <f>Badges!C241</f>
        <v>Think of hiding places</v>
      </c>
      <c r="O35" s="290" t="str">
        <f>IF(Badges!L241="A","A"," ")</f>
        <v xml:space="preserve"> </v>
      </c>
      <c r="Q35" s="289"/>
      <c r="R35" s="292" t="str">
        <f>Badges!C314</f>
        <v>Carrying lunch</v>
      </c>
      <c r="S35" s="290" t="str">
        <f>IF(Badges!L314="A","A","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IF(Badges!L242="A","A"," ")</f>
        <v xml:space="preserve"> </v>
      </c>
      <c r="Q36" s="289"/>
      <c r="R36" s="292" t="str">
        <f>Badges!C315</f>
        <v>Watering plants</v>
      </c>
      <c r="S36" s="290" t="str">
        <f>IF(Badges!L315="A","A"," ")</f>
        <v xml:space="preserve"> </v>
      </c>
    </row>
    <row r="37" spans="1:19" ht="12.75" customHeight="1">
      <c r="A37" s="289"/>
      <c r="B37" s="292" t="str">
        <f>Badges!C20</f>
        <v>Here is my card</v>
      </c>
      <c r="C37" s="290" t="str">
        <f>IF(Badges!L20="A","A"," ")</f>
        <v xml:space="preserve"> </v>
      </c>
      <c r="E37" s="289"/>
      <c r="F37" s="292" t="str">
        <f>Badges!C93</f>
        <v>Giant bubbles</v>
      </c>
      <c r="G37" s="290" t="str">
        <f>IF(Badges!L93="A","A","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IF(Badges!L21="A","A"," ")</f>
        <v xml:space="preserve"> </v>
      </c>
      <c r="E38" s="289"/>
      <c r="F38" s="292" t="str">
        <f>Badges!C94</f>
        <v>Homemade Silly Putty</v>
      </c>
      <c r="G38" s="290" t="str">
        <f>IF(Badges!L94="A","A"," ")</f>
        <v xml:space="preserve"> </v>
      </c>
      <c r="I38" s="289"/>
      <c r="J38" s="292" t="str">
        <f>Badges!C170</f>
        <v>Hold a scavenger hunt in your</v>
      </c>
      <c r="K38" s="290" t="str">
        <f>IF(Badges!L170="A","A"," ")</f>
        <v xml:space="preserve"> </v>
      </c>
      <c r="M38" s="289"/>
      <c r="N38" s="292" t="str">
        <f>Badges!C244</f>
        <v>Cut your own stamp from craft foam</v>
      </c>
      <c r="O38" s="290" t="str">
        <f>IF(Badges!L244="A","A"," ")</f>
        <v xml:space="preserve"> </v>
      </c>
      <c r="Q38" s="289"/>
      <c r="R38" s="292" t="str">
        <f>Badges!C317</f>
        <v>Mornings</v>
      </c>
      <c r="S38" s="290" t="str">
        <f>IF(Badges!L317="A","A"," ")</f>
        <v xml:space="preserve"> </v>
      </c>
    </row>
    <row r="39" spans="1:19">
      <c r="A39" s="289"/>
      <c r="B39" s="292" t="str">
        <f>Badges!C22</f>
        <v>Dear President…</v>
      </c>
      <c r="C39" s="290" t="str">
        <f>IF(Badges!L22="A","A"," ")</f>
        <v xml:space="preserve"> </v>
      </c>
      <c r="E39" s="289"/>
      <c r="F39" s="292" t="str">
        <f>Badges!C91</f>
        <v>Blow up a balloon without using</v>
      </c>
      <c r="G39" s="290" t="str">
        <f>IF(Badges!L95="A","A"," ")</f>
        <v xml:space="preserve"> </v>
      </c>
      <c r="I39" s="289"/>
      <c r="J39" s="292" t="str">
        <f>Badges!C171</f>
        <v>Play Kim's Game</v>
      </c>
      <c r="K39" s="290" t="str">
        <f>IF(Badges!L171="A","A"," ")</f>
        <v xml:space="preserve"> </v>
      </c>
      <c r="M39" s="289"/>
      <c r="N39" s="292" t="str">
        <f>Badges!C245</f>
        <v>Use a stamp-making kit from a</v>
      </c>
      <c r="O39" s="290" t="str">
        <f>IF(Badges!L245="A","A"," ")</f>
        <v xml:space="preserve"> </v>
      </c>
      <c r="Q39" s="289"/>
      <c r="R39" s="292" t="str">
        <f>Badges!C318</f>
        <v>Lunch at school</v>
      </c>
      <c r="S39" s="290" t="str">
        <f>IF(Badges!L318="A","A","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IF(Badges!L172="A","A"," ")</f>
        <v xml:space="preserve"> </v>
      </c>
      <c r="M40" s="289"/>
      <c r="N40" s="292" t="str">
        <f>Badges!C246</f>
        <v>Choose a special stamp</v>
      </c>
      <c r="O40" s="290" t="str">
        <f>IF(Badges!L246="A","A"," ")</f>
        <v xml:space="preserve"> </v>
      </c>
      <c r="Q40" s="289"/>
      <c r="R40" s="292" t="str">
        <f>Badges!C319</f>
        <v>Brownie meetings</v>
      </c>
      <c r="S40" s="290" t="str">
        <f>IF(Badges!L319="A","A"," ")</f>
        <v xml:space="preserve"> </v>
      </c>
    </row>
    <row r="41" spans="1:19">
      <c r="A41" s="289"/>
      <c r="B41" s="292" t="str">
        <f>Badges!C24</f>
        <v>Game on</v>
      </c>
      <c r="C41" s="290" t="str">
        <f>IF(Badges!L24="A","A","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IF(Badges!L25="A","A"," ")</f>
        <v xml:space="preserve"> </v>
      </c>
      <c r="E42" s="289"/>
      <c r="F42" s="292" t="str">
        <f>Badges!C100</f>
        <v>Read two stories starring families</v>
      </c>
      <c r="G42" s="290" t="str">
        <f>IF(Badges!L100="A","A"," ")</f>
        <v xml:space="preserve"> </v>
      </c>
      <c r="I42" s="289"/>
      <c r="J42" s="292" t="str">
        <f>Badges!C174</f>
        <v>Listen for 10 different sounds</v>
      </c>
      <c r="K42" s="290" t="str">
        <f>IF(Badges!L174="A","A"," ")</f>
        <v xml:space="preserve"> </v>
      </c>
      <c r="M42" s="289"/>
      <c r="N42" s="292" t="str">
        <f>Badges!C248</f>
        <v>Create a fill-in-the-blank clue</v>
      </c>
      <c r="O42" s="290" t="str">
        <f>IF(Badges!L248="A","A"," ")</f>
        <v xml:space="preserve"> </v>
      </c>
      <c r="Q42" s="289"/>
      <c r="R42" s="292" t="str">
        <f>Badges!C321</f>
        <v>Mind-map</v>
      </c>
      <c r="S42" s="290" t="str">
        <f>IF(Badges!L321="A","A"," ")</f>
        <v xml:space="preserve"> </v>
      </c>
    </row>
    <row r="43" spans="1:19" ht="12.75" customHeight="1">
      <c r="A43" s="289"/>
      <c r="B43" s="292" t="str">
        <f>Badges!C26</f>
        <v>Print on</v>
      </c>
      <c r="C43" s="290" t="str">
        <f>IF(Badges!L26="A","A"," ")</f>
        <v xml:space="preserve"> </v>
      </c>
      <c r="E43" s="289"/>
      <c r="F43" s="292" t="str">
        <f>Badges!C101</f>
        <v>Watch a family story</v>
      </c>
      <c r="G43" s="290" t="str">
        <f>IF(Badges!L101="A","A"," ")</f>
        <v xml:space="preserve"> </v>
      </c>
      <c r="I43" s="289"/>
      <c r="J43" s="292" t="str">
        <f>Badges!C175</f>
        <v>Listen to sound boxes</v>
      </c>
      <c r="K43" s="290" t="str">
        <f>IF(Badges!L175="A","A"," ")</f>
        <v xml:space="preserve"> </v>
      </c>
      <c r="M43" s="289"/>
      <c r="N43" s="292" t="str">
        <f>Badges!C249</f>
        <v>Create a scramble</v>
      </c>
      <c r="O43" s="290" t="str">
        <f>IF(Badges!L249="A","A"," ")</f>
        <v xml:space="preserve"> </v>
      </c>
      <c r="Q43" s="289"/>
      <c r="R43" s="292" t="str">
        <f>Badges!C322</f>
        <v>Sketch it out</v>
      </c>
      <c r="S43" s="290" t="str">
        <f>IF(Badges!L322="A","A"," ")</f>
        <v xml:space="preserve"> </v>
      </c>
    </row>
    <row r="44" spans="1:19">
      <c r="A44" s="466" t="str">
        <f>Badges!B29</f>
        <v>My Best Self</v>
      </c>
      <c r="B44" s="467"/>
      <c r="C44" s="467"/>
      <c r="E44" s="289"/>
      <c r="F44" s="292" t="str">
        <f>Badges!C102</f>
        <v>Share family stories with friends</v>
      </c>
      <c r="G44" s="290" t="str">
        <f>IF(Badges!L102="A","A"," ")</f>
        <v xml:space="preserve"> </v>
      </c>
      <c r="I44" s="289"/>
      <c r="J44" s="292" t="str">
        <f>Badges!C176</f>
        <v>Wear safety earplugs to understand</v>
      </c>
      <c r="K44" s="290" t="str">
        <f>IF(Badges!L176="A","A"," ")</f>
        <v xml:space="preserve"> </v>
      </c>
      <c r="M44" s="289"/>
      <c r="N44" s="292" t="str">
        <f>Badges!C250</f>
        <v>Create a number code clue</v>
      </c>
      <c r="O44" s="290" t="str">
        <f>IF(Badges!L250="A","A"," ")</f>
        <v xml:space="preserve"> </v>
      </c>
      <c r="Q44" s="289"/>
      <c r="R44" s="292" t="str">
        <f>Badges!C323</f>
        <v>Buddy up and brainstorm lots of</v>
      </c>
      <c r="S44" s="290" t="str">
        <f>IF(Badges!L323="A","A","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IF(Badges!L31="A","A"," ")</f>
        <v xml:space="preserve"> </v>
      </c>
      <c r="E46" s="289"/>
      <c r="F46" s="292" t="str">
        <f>Badges!C104</f>
        <v>Ask about a festival, holiday, or</v>
      </c>
      <c r="G46" s="290" t="str">
        <f>IF(Badges!L104="A","A"," ")</f>
        <v xml:space="preserve"> </v>
      </c>
      <c r="I46" s="289"/>
      <c r="J46" s="292" t="str">
        <f>Badges!C178</f>
        <v>Follow a friend using only your nose</v>
      </c>
      <c r="K46" s="290" t="str">
        <f>IF(Badges!L178="A","A"," ")</f>
        <v xml:space="preserve"> </v>
      </c>
      <c r="M46" s="289"/>
      <c r="N46" s="292" t="str">
        <f>Badges!C252</f>
        <v>Go on a letterbox search using a</v>
      </c>
      <c r="O46" s="290" t="str">
        <f>IF(Badges!L252="A","A"," ")</f>
        <v xml:space="preserve"> </v>
      </c>
      <c r="Q46" s="289"/>
      <c r="R46" s="292" t="str">
        <f>Badges!C325</f>
        <v>Draw it</v>
      </c>
      <c r="S46" s="290" t="str">
        <f>IF(Badges!L325="A","A"," ")</f>
        <v xml:space="preserve"> </v>
      </c>
    </row>
    <row r="47" spans="1:19">
      <c r="A47" s="289"/>
      <c r="B47" s="292" t="str">
        <f>Badges!C32</f>
        <v xml:space="preserve">Write on your elf self where you </v>
      </c>
      <c r="C47" s="290" t="str">
        <f>IF(Badges!L32="A","A"," ")</f>
        <v xml:space="preserve"> </v>
      </c>
      <c r="E47" s="289"/>
      <c r="F47" s="292" t="str">
        <f>Badges!C105</f>
        <v>Ask about a song, game, or</v>
      </c>
      <c r="G47" s="290" t="str">
        <f>IF(Badges!L105="A","A"," ")</f>
        <v xml:space="preserve"> </v>
      </c>
      <c r="I47" s="289"/>
      <c r="J47" s="292" t="str">
        <f>Badges!C179</f>
        <v>Play a smelly game with your</v>
      </c>
      <c r="K47" s="290" t="str">
        <f>IF(Badges!L179="A","A"," ")</f>
        <v xml:space="preserve"> </v>
      </c>
      <c r="M47" s="289"/>
      <c r="N47" s="292" t="str">
        <f>Badges!C253</f>
        <v>Go on an adventure in a new place</v>
      </c>
      <c r="O47" s="290" t="str">
        <f>IF(Badges!L253="A","A"," ")</f>
        <v xml:space="preserve"> </v>
      </c>
      <c r="Q47" s="289"/>
      <c r="R47" s="292" t="str">
        <f>Badges!C326</f>
        <v>Act it out</v>
      </c>
      <c r="S47" s="290" t="str">
        <f>IF(Badges!L326="A","A"," ")</f>
        <v xml:space="preserve"> </v>
      </c>
    </row>
    <row r="48" spans="1:19">
      <c r="A48" s="289"/>
      <c r="B48" s="292" t="str">
        <f>Badges!C33</f>
        <v>Share how you're unique</v>
      </c>
      <c r="C48" s="290" t="str">
        <f>IF(Badges!L33="A","A"," ")</f>
        <v xml:space="preserve"> </v>
      </c>
      <c r="E48" s="289"/>
      <c r="F48" s="292" t="str">
        <f>Badges!C106</f>
        <v>Ask about a family recipe</v>
      </c>
      <c r="G48" s="290" t="str">
        <f>IF(Badges!L106="A","A"," ")</f>
        <v xml:space="preserve"> </v>
      </c>
      <c r="I48" s="289"/>
      <c r="J48" s="292" t="str">
        <f>Badges!C180</f>
        <v>Try sniffing out three different foods</v>
      </c>
      <c r="K48" s="290" t="str">
        <f>IF(Badges!L180="A","A"," ")</f>
        <v xml:space="preserve"> </v>
      </c>
      <c r="M48" s="289"/>
      <c r="N48" s="292" t="str">
        <f>Badges!C254</f>
        <v xml:space="preserve">Go on a letterbox search that </v>
      </c>
      <c r="O48" s="290" t="str">
        <f>IF(Badges!L254="A","A"," ")</f>
        <v xml:space="preserve"> </v>
      </c>
      <c r="Q48" s="289"/>
      <c r="R48" s="292" t="str">
        <f>Badges!C327</f>
        <v>Build it</v>
      </c>
      <c r="S48" s="290" t="str">
        <f>IF(Badges!L327="A","A","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IF(Badges!L35="A","A"," ")</f>
        <v xml:space="preserve"> </v>
      </c>
      <c r="E50" s="289"/>
      <c r="F50" s="292" t="str">
        <f>Badges!C108</f>
        <v>Use the story tree</v>
      </c>
      <c r="G50" s="290" t="str">
        <f>IF(Badges!L108="A","A"," ")</f>
        <v xml:space="preserve"> </v>
      </c>
      <c r="I50" s="289"/>
      <c r="J50" s="292" t="str">
        <f>Badges!C182</f>
        <v>Do a taste test with salty, sweet</v>
      </c>
      <c r="K50" s="290" t="str">
        <f>IF(Badges!L182="A","A"," ")</f>
        <v xml:space="preserve"> </v>
      </c>
      <c r="M50" s="289"/>
      <c r="N50" s="292" t="str">
        <f>Badges!C256</f>
        <v>Hide a letterbox in your yard</v>
      </c>
      <c r="O50" s="290" t="str">
        <f>IF(Badges!L256="A","A"," ")</f>
        <v xml:space="preserve"> </v>
      </c>
      <c r="Q50" s="289">
        <v>1</v>
      </c>
      <c r="R50" s="292" t="str">
        <f>Badges!C331</f>
        <v>Make friendly introductions</v>
      </c>
      <c r="S50" s="304"/>
    </row>
    <row r="51" spans="1:19">
      <c r="A51" s="289"/>
      <c r="B51" s="292" t="str">
        <f>Badges!C36</f>
        <v>Try three different kinds of exercise</v>
      </c>
      <c r="C51" s="290" t="str">
        <f>IF(Badges!L36="A","A"," ")</f>
        <v xml:space="preserve"> </v>
      </c>
      <c r="E51" s="289"/>
      <c r="F51" s="292" t="str">
        <f>Badges!C109</f>
        <v>Draw or paint your tree</v>
      </c>
      <c r="G51" s="290" t="str">
        <f>IF(Badges!L109="A","A"," ")</f>
        <v xml:space="preserve"> </v>
      </c>
      <c r="I51" s="289"/>
      <c r="J51" s="292" t="str">
        <f>Badges!C183</f>
        <v>Look at the taste buds on a friend's</v>
      </c>
      <c r="K51" s="290" t="str">
        <f>IF(Badges!L183="A","A"," ")</f>
        <v xml:space="preserve"> </v>
      </c>
      <c r="M51" s="289"/>
      <c r="N51" s="292" t="str">
        <f>Badges!C257</f>
        <v>Hide a letterbox along a nearby</v>
      </c>
      <c r="O51" s="290" t="str">
        <f>IF(Badges!L257="A","A"," ")</f>
        <v xml:space="preserve"> </v>
      </c>
      <c r="Q51" s="289"/>
      <c r="R51" s="292" t="str">
        <f>Badges!C332</f>
        <v>Introduce yourself</v>
      </c>
      <c r="S51" s="290" t="str">
        <f>IF(Badges!L332="A","A"," ")</f>
        <v xml:space="preserve"> </v>
      </c>
    </row>
    <row r="52" spans="1:19">
      <c r="A52" s="289"/>
      <c r="B52" s="292" t="str">
        <f>Badges!C37</f>
        <v>Take a thirsty challenge</v>
      </c>
      <c r="C52" s="290" t="str">
        <f>IF(Badges!L37="A","A"," ")</f>
        <v xml:space="preserve"> </v>
      </c>
      <c r="E52" s="289"/>
      <c r="F52" s="292" t="str">
        <f>Badges!C110</f>
        <v xml:space="preserve">Use software on a computer, or </v>
      </c>
      <c r="G52" s="290" t="str">
        <f>IF(Badges!L110="A","A"," ")</f>
        <v xml:space="preserve"> </v>
      </c>
      <c r="I52" s="289"/>
      <c r="J52" s="292" t="str">
        <f>Badges!C184</f>
        <v>Explore how sight influences taste</v>
      </c>
      <c r="K52" s="290" t="str">
        <f>IF(Badges!L184="A","A"," ")</f>
        <v xml:space="preserve"> </v>
      </c>
      <c r="M52" s="289"/>
      <c r="N52" s="292" t="str">
        <f>Badges!C258</f>
        <v>Hide a letterbox using compass</v>
      </c>
      <c r="O52" s="290" t="str">
        <f>IF(Badges!L258="A","A"," ")</f>
        <v xml:space="preserve"> </v>
      </c>
      <c r="Q52" s="289"/>
      <c r="R52" s="292" t="str">
        <f>Badges!C333</f>
        <v>Introduce a friend to someone else</v>
      </c>
      <c r="S52" s="290" t="str">
        <f>IF(Badges!L333="A","A","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IF(Badges!L334="A","A"," ")</f>
        <v xml:space="preserve"> </v>
      </c>
    </row>
    <row r="54" spans="1:19">
      <c r="A54" s="289"/>
      <c r="B54" s="292" t="str">
        <f>Badges!C39</f>
        <v>Talk about three common reasons</v>
      </c>
      <c r="C54" s="290" t="str">
        <f>IF(Badges!L39="A","A"," ")</f>
        <v xml:space="preserve"> </v>
      </c>
      <c r="E54" s="289"/>
      <c r="F54" s="292" t="str">
        <f>Badges!C112</f>
        <v>Ask about an old photo</v>
      </c>
      <c r="G54" s="290" t="str">
        <f>IF(Badges!L112="A","A"," ")</f>
        <v xml:space="preserve"> </v>
      </c>
      <c r="I54" s="289"/>
      <c r="J54" s="292" t="str">
        <f>Badges!C186</f>
        <v>Find things that have different</v>
      </c>
      <c r="K54" s="290" t="str">
        <f>IF(Badges!L186="A","A","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IF(Badges!L40="A","A"," ")</f>
        <v xml:space="preserve"> </v>
      </c>
      <c r="E55" s="289"/>
      <c r="F55" s="292" t="str">
        <f>Badges!C113</f>
        <v>Talk about an object that has been</v>
      </c>
      <c r="G55" s="290" t="str">
        <f>IF(Badges!L113="A","A"," ")</f>
        <v xml:space="preserve"> </v>
      </c>
      <c r="I55" s="289"/>
      <c r="J55" s="292" t="str">
        <f>Badges!C187</f>
        <v>Try an arm or leg touch test</v>
      </c>
      <c r="K55" s="290" t="str">
        <f>IF(Badges!L187="A","A"," ")</f>
        <v xml:space="preserve"> </v>
      </c>
      <c r="M55" s="289"/>
      <c r="N55" s="292" t="str">
        <f>Badges!C263</f>
        <v>Play bingo at a pet store</v>
      </c>
      <c r="O55" s="290" t="str">
        <f>IF(Badges!L263="A","A"," ")</f>
        <v xml:space="preserve"> </v>
      </c>
      <c r="Q55" s="289"/>
      <c r="R55" s="292" t="str">
        <f>Badges!C336</f>
        <v>Write a name poem</v>
      </c>
      <c r="S55" s="290" t="str">
        <f>IF(Badges!L336="A","A"," ")</f>
        <v xml:space="preserve"> </v>
      </c>
    </row>
    <row r="56" spans="1:19">
      <c r="A56" s="289"/>
      <c r="B56" s="292" t="str">
        <f>Badges!C41</f>
        <v>Find out about bandages</v>
      </c>
      <c r="C56" s="290" t="str">
        <f>IF(Badges!L41="A","A"," ")</f>
        <v xml:space="preserve"> </v>
      </c>
      <c r="E56" s="289"/>
      <c r="F56" s="292" t="str">
        <f>Badges!C114</f>
        <v>Ask about an object that belongs</v>
      </c>
      <c r="G56" s="290" t="str">
        <f>IF(Badges!L114="A","A"," ")</f>
        <v xml:space="preserve"> </v>
      </c>
      <c r="I56" s="289"/>
      <c r="J56" s="292" t="str">
        <f>Badges!C188</f>
        <v>Try Braille</v>
      </c>
      <c r="K56" s="290" t="str">
        <f>IF(Badges!L188="A","A"," ")</f>
        <v xml:space="preserve"> </v>
      </c>
      <c r="M56" s="289"/>
      <c r="N56" s="292" t="str">
        <f>Badges!C264</f>
        <v>Play bingo at a veterinarian's office</v>
      </c>
      <c r="O56" s="290" t="str">
        <f>IF(Badges!L264="A","A"," ")</f>
        <v xml:space="preserve"> </v>
      </c>
      <c r="Q56" s="289"/>
      <c r="R56" s="292" t="str">
        <f>Badges!C337</f>
        <v>Give something special to a friend</v>
      </c>
      <c r="S56" s="290" t="str">
        <f>IF(Badges!L337="A","A","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IF(Badges!L265="A","A"," ")</f>
        <v xml:space="preserve"> </v>
      </c>
      <c r="Q57" s="289"/>
      <c r="R57" s="292" t="str">
        <f>Badges!C338</f>
        <v>Be a friend to someone you don't</v>
      </c>
      <c r="S57" s="290" t="str">
        <f>IF(Badges!L338="A","A"," ")</f>
        <v xml:space="preserve"> </v>
      </c>
    </row>
    <row r="58" spans="1:19">
      <c r="A58" s="289"/>
      <c r="B58" s="292" t="str">
        <f>Badges!C43</f>
        <v>Create a "happy box" with five</v>
      </c>
      <c r="C58" s="290" t="str">
        <f>IF(Badges!L43="A","A"," ")</f>
        <v xml:space="preserve"> </v>
      </c>
      <c r="E58" s="289"/>
      <c r="F58" s="292" t="str">
        <f>Badges!C116</f>
        <v>Have a "family tree" potluck party</v>
      </c>
      <c r="G58" s="290" t="str">
        <f>IF(Badges!L116="A","A","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IF(Badges!L44="A","A"," ")</f>
        <v xml:space="preserve"> </v>
      </c>
      <c r="E59" s="289"/>
      <c r="F59" s="292" t="str">
        <f>Badges!C117</f>
        <v>Make a family crest</v>
      </c>
      <c r="G59" s="290" t="str">
        <f>IF(Badges!L117="A","A"," ")</f>
        <v xml:space="preserve"> </v>
      </c>
      <c r="I59" s="289"/>
      <c r="J59" s="292" t="str">
        <f>Badges!C193</f>
        <v>Find a trail</v>
      </c>
      <c r="K59" s="290" t="str">
        <f>IF(Badges!L193="A","A"," ")</f>
        <v xml:space="preserve"> </v>
      </c>
      <c r="M59" s="289"/>
      <c r="N59" s="292" t="str">
        <f>Badges!C267</f>
        <v>Be the cage or tank cleaner</v>
      </c>
      <c r="O59" s="290" t="str">
        <f>IF(Badges!L267="A","A"," ")</f>
        <v xml:space="preserve"> </v>
      </c>
      <c r="Q59" s="289"/>
      <c r="R59" s="292" t="str">
        <f>Badges!C340</f>
        <v>Do a friend's favorite thing</v>
      </c>
      <c r="S59" s="290" t="str">
        <f>IF(Badges!L340="A","A"," ")</f>
        <v xml:space="preserve"> </v>
      </c>
    </row>
    <row r="60" spans="1:19">
      <c r="A60" s="289"/>
      <c r="B60" s="292" t="str">
        <f>Badges!C45</f>
        <v xml:space="preserve">Moving helps our bodies feel </v>
      </c>
      <c r="C60" s="290" t="str">
        <f>IF(Badges!L45="A","A"," ")</f>
        <v xml:space="preserve"> </v>
      </c>
      <c r="E60" s="289"/>
      <c r="F60" s="292" t="str">
        <f>Badges!C118</f>
        <v>Become pen pals with another</v>
      </c>
      <c r="G60" s="290" t="str">
        <f>IF(Badges!L118="A","A"," ")</f>
        <v xml:space="preserve"> </v>
      </c>
      <c r="I60" s="289"/>
      <c r="J60" s="292" t="str">
        <f>Badges!C194</f>
        <v>Ask an expert</v>
      </c>
      <c r="K60" s="290" t="str">
        <f>IF(Badges!L194="A","A"," ")</f>
        <v xml:space="preserve"> </v>
      </c>
      <c r="M60" s="289"/>
      <c r="N60" s="292" t="str">
        <f>Badges!C268</f>
        <v>Learn how to muck out a stall</v>
      </c>
      <c r="O60" s="290" t="str">
        <f>IF(Badges!L268="A","A"," ")</f>
        <v xml:space="preserve"> </v>
      </c>
      <c r="Q60" s="289"/>
      <c r="R60" s="292" t="str">
        <f>Badges!C341</f>
        <v>Share a favorite activity with a friend</v>
      </c>
      <c r="S60" s="290" t="str">
        <f>IF(Badges!L341="A","A","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IF(Badges!L195="A","A"," ")</f>
        <v xml:space="preserve"> </v>
      </c>
      <c r="M61" s="289"/>
      <c r="N61" s="292" t="str">
        <f>Badges!C269</f>
        <v>Make a cozy sleeping space for a</v>
      </c>
      <c r="O61" s="290" t="str">
        <f>IF(Badges!L269="A","A"," ")</f>
        <v xml:space="preserve"> </v>
      </c>
      <c r="Q61" s="289"/>
      <c r="R61" s="292" t="str">
        <f>Badges!C342</f>
        <v>Try a game or activity that's new to</v>
      </c>
      <c r="S61" s="290" t="str">
        <f>IF(Badges!L342="A","A"," ")</f>
        <v xml:space="preserve"> </v>
      </c>
    </row>
    <row r="62" spans="1:19" ht="12.75" customHeight="1">
      <c r="A62" s="289"/>
      <c r="B62" s="292" t="str">
        <f>Badges!C47</f>
        <v>Visit a doctor, dentist, or</v>
      </c>
      <c r="C62" s="290" t="str">
        <f>IF(Badges!L47="A","A","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IF(Badges!L48="A","A"," ")</f>
        <v xml:space="preserve"> </v>
      </c>
      <c r="E63" s="289"/>
      <c r="F63" s="292" t="str">
        <f>Badges!C124</f>
        <v>Visit an art gallery or museum</v>
      </c>
      <c r="G63" s="290" t="str">
        <f>IF(Badges!L124="A","A"," ")</f>
        <v xml:space="preserve"> </v>
      </c>
      <c r="I63" s="289"/>
      <c r="J63" s="292" t="str">
        <f>Badges!C197</f>
        <v>Learn to follow trail signs</v>
      </c>
      <c r="K63" s="290" t="str">
        <f>IF(Badges!L197="A","A"," ")</f>
        <v xml:space="preserve"> </v>
      </c>
      <c r="M63" s="289"/>
      <c r="N63" s="292" t="str">
        <f>Badges!C271</f>
        <v>Ask a veterinarian about health</v>
      </c>
      <c r="O63" s="290" t="str">
        <f>IF(Badges!L271="A","A"," ")</f>
        <v xml:space="preserve"> </v>
      </c>
      <c r="Q63" s="289"/>
      <c r="R63" s="292" t="str">
        <f>Badges!C344</f>
        <v>Practice being a good listener</v>
      </c>
      <c r="S63" s="290" t="str">
        <f>IF(Badges!L344="A","A"," ")</f>
        <v xml:space="preserve"> </v>
      </c>
    </row>
    <row r="64" spans="1:19">
      <c r="A64" s="289"/>
      <c r="B64" s="292" t="str">
        <f>Badges!C49</f>
        <v>Meet someone who works in an</v>
      </c>
      <c r="C64" s="290" t="str">
        <f>IF(Badges!L49="A","A"," ")</f>
        <v xml:space="preserve"> </v>
      </c>
      <c r="E64" s="289"/>
      <c r="F64" s="292" t="str">
        <f>Badges!C125</f>
        <v>Look for clay in your life</v>
      </c>
      <c r="G64" s="290" t="str">
        <f>IF(Badges!L125="A","A"," ")</f>
        <v xml:space="preserve"> </v>
      </c>
      <c r="I64" s="289"/>
      <c r="J64" s="292" t="str">
        <f>Badges!C198</f>
        <v>Practice observation on a</v>
      </c>
      <c r="K64" s="290" t="str">
        <f>IF(Badges!L198="A","A"," ")</f>
        <v xml:space="preserve"> </v>
      </c>
      <c r="M64" s="289"/>
      <c r="N64" s="292" t="str">
        <f>Badges!C272</f>
        <v>Help a dog get exercise for one</v>
      </c>
      <c r="O64" s="290" t="str">
        <f>IF(Badges!L272="A","A"," ")</f>
        <v xml:space="preserve"> </v>
      </c>
      <c r="Q64" s="289"/>
      <c r="R64" s="292" t="str">
        <f>Badges!C345</f>
        <v>Remember what you agree about</v>
      </c>
      <c r="S64" s="290" t="str">
        <f>IF(Badges!L345="A","A"," ")</f>
        <v xml:space="preserve"> </v>
      </c>
    </row>
    <row r="65" spans="1:19">
      <c r="A65" s="466" t="str">
        <f>Badges!B52</f>
        <v>Dancer</v>
      </c>
      <c r="B65" s="467"/>
      <c r="C65" s="467"/>
      <c r="E65" s="289"/>
      <c r="F65" s="292" t="str">
        <f>Badges!C126</f>
        <v>Look in books, magazines, or</v>
      </c>
      <c r="G65" s="290" t="str">
        <f>IF(Badges!L126="A","A"," ")</f>
        <v xml:space="preserve"> </v>
      </c>
      <c r="I65" s="289"/>
      <c r="J65" s="292" t="str">
        <f>Badges!C199</f>
        <v>Know the trail</v>
      </c>
      <c r="K65" s="290" t="str">
        <f>IF(Badges!L199="A","A"," ")</f>
        <v xml:space="preserve"> </v>
      </c>
      <c r="M65" s="289"/>
      <c r="N65" s="292" t="str">
        <f>Badges!C273</f>
        <v>Find out how to keep different</v>
      </c>
      <c r="O65" s="290" t="str">
        <f>IF(Badges!L273="A","A"," ")</f>
        <v xml:space="preserve"> </v>
      </c>
      <c r="Q65" s="289"/>
      <c r="R65" s="292" t="str">
        <f>Badges!C346</f>
        <v>Find kind words</v>
      </c>
      <c r="S65" s="290" t="str">
        <f>IF(Badges!L346="A","A","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IF(Badges!L54="A","A"," ")</f>
        <v xml:space="preserve"> </v>
      </c>
      <c r="E67" s="289"/>
      <c r="F67" s="292" t="str">
        <f>Badges!C128</f>
        <v>Visit a potter's studio</v>
      </c>
      <c r="G67" s="290" t="str">
        <f>IF(Badges!L128="A","A"," ")</f>
        <v xml:space="preserve"> </v>
      </c>
      <c r="I67" s="289"/>
      <c r="J67" s="292" t="str">
        <f>Badges!C201</f>
        <v>Visit an outdoor store</v>
      </c>
      <c r="K67" s="290" t="str">
        <f>IF(Badges!L201="A","A"," ")</f>
        <v xml:space="preserve"> </v>
      </c>
      <c r="M67" s="289"/>
      <c r="N67" s="292" t="str">
        <f>Badges!C275</f>
        <v>Make up a game to play with a pet</v>
      </c>
      <c r="O67" s="290" t="str">
        <f>IF(Badges!L275="A","A"," ")</f>
        <v xml:space="preserve"> </v>
      </c>
      <c r="Q67" s="289"/>
      <c r="R67" s="292" t="str">
        <f>Badges!C348</f>
        <v>Invite another Brownie group to an</v>
      </c>
      <c r="S67" s="290" t="str">
        <f>IF(Badges!L348="A","A"," ")</f>
        <v xml:space="preserve"> </v>
      </c>
    </row>
    <row r="68" spans="1:19">
      <c r="A68" s="289"/>
      <c r="B68" s="292" t="str">
        <f>Badges!C55</f>
        <v>Make your warm-up animal themed</v>
      </c>
      <c r="C68" s="290" t="str">
        <f>IF(Badges!L55="A","A"," ")</f>
        <v xml:space="preserve"> </v>
      </c>
      <c r="E68" s="289"/>
      <c r="F68" s="292" t="str">
        <f>Badges!C129</f>
        <v>Invite a craft teacher to your</v>
      </c>
      <c r="G68" s="290" t="str">
        <f>IF(Badges!L129="A","A"," ")</f>
        <v xml:space="preserve"> </v>
      </c>
      <c r="I68" s="289"/>
      <c r="J68" s="292" t="str">
        <f>Badges!C202</f>
        <v>Ask an older Girl Scout</v>
      </c>
      <c r="K68" s="290" t="str">
        <f>IF(Badges!L202="A","A"," ")</f>
        <v xml:space="preserve"> </v>
      </c>
      <c r="M68" s="289"/>
      <c r="N68" s="292" t="str">
        <f>Badges!C276</f>
        <v>Make a simple pet toy</v>
      </c>
      <c r="O68" s="290" t="str">
        <f>IF(Badges!L276="A","A"," ")</f>
        <v xml:space="preserve"> </v>
      </c>
      <c r="Q68" s="289"/>
      <c r="R68" s="292" t="str">
        <f>Badges!C349</f>
        <v>Sit at a different table or area at</v>
      </c>
      <c r="S68" s="290" t="str">
        <f>IF(Badges!L349="A","A"," ")</f>
        <v xml:space="preserve"> </v>
      </c>
    </row>
    <row r="69" spans="1:19">
      <c r="A69" s="289"/>
      <c r="B69" s="292" t="str">
        <f>Badges!C56</f>
        <v>Use the music</v>
      </c>
      <c r="C69" s="290" t="str">
        <f>IF(Badges!L56="A","A"," ")</f>
        <v xml:space="preserve"> </v>
      </c>
      <c r="E69" s="289"/>
      <c r="F69" s="292" t="str">
        <f>Badges!C130</f>
        <v xml:space="preserve">Go to a pottery class at a </v>
      </c>
      <c r="G69" s="290" t="str">
        <f>IF(Badges!L130="A","A"," ")</f>
        <v xml:space="preserve"> </v>
      </c>
      <c r="I69" s="289"/>
      <c r="J69" s="292" t="str">
        <f>Badges!C203</f>
        <v>Invite an experienced hiker to your</v>
      </c>
      <c r="K69" s="290" t="str">
        <f>IF(Badges!L203="A","A"," ")</f>
        <v xml:space="preserve"> </v>
      </c>
      <c r="M69" s="289"/>
      <c r="N69" s="292" t="str">
        <f>Badges!C277</f>
        <v>Learn about how three different</v>
      </c>
      <c r="O69" s="290" t="str">
        <f>IF(Badges!L277="A","A"," ")</f>
        <v xml:space="preserve"> </v>
      </c>
      <c r="Q69" s="289"/>
      <c r="R69" s="292" t="str">
        <f>Badges!C350</f>
        <v>Go to a dance or art class, sports</v>
      </c>
      <c r="S69" s="290" t="str">
        <f>IF(Badges!L350="A","A"," ")</f>
        <v xml:space="preserve"> </v>
      </c>
    </row>
    <row r="70" spans="1:19" ht="23.25">
      <c r="A70" s="471" t="str">
        <f ca="1">MID(CELL("filename",A8),FIND(IF(ISERROR(FIND("]",CELL("filename",A8))),"$","]"),CELL("filename",A8))+1,256)</f>
        <v>Brownie 9</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IF('Age-Level'!L6="A","A","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IF('Age-Level'!L7="A","A"," ")</f>
        <v xml:space="preserve"> </v>
      </c>
    </row>
    <row r="73" spans="1:19">
      <c r="A73" s="485" t="str">
        <f>Summary!A23</f>
        <v>Painting</v>
      </c>
      <c r="B73" s="486"/>
      <c r="C73" s="342" t="str">
        <f>IF(Badges!L376="C","C",IF(Badges!L376="P","P",""))</f>
        <v/>
      </c>
      <c r="E73" s="289"/>
      <c r="F73" s="292" t="str">
        <f>Badges!C387</f>
        <v>Play popcorn</v>
      </c>
      <c r="G73" s="290" t="str">
        <f>IF(Badges!L387="A","A"," ")</f>
        <v xml:space="preserve"> </v>
      </c>
      <c r="I73" s="289"/>
      <c r="J73" s="292" t="str">
        <f>Badges!C460</f>
        <v>Get tips from a medical professional</v>
      </c>
      <c r="K73" s="290" t="str">
        <f>IF(Badges!L460="A","A"," ")</f>
        <v xml:space="preserve"> </v>
      </c>
      <c r="M73" s="289"/>
      <c r="N73" s="292" t="str">
        <f>Badges!C534</f>
        <v>Go to the movies with a friend</v>
      </c>
      <c r="O73" s="290" t="str">
        <f>IF(Badges!L534="A","A"," ")</f>
        <v xml:space="preserve"> </v>
      </c>
      <c r="Q73" s="479" t="str">
        <f>'Age-Level'!C8</f>
        <v>Cookie Pin (Year 1)</v>
      </c>
      <c r="R73" s="479"/>
      <c r="S73" s="297" t="str">
        <f>IF('Age-Level'!L8="A","A"," ")</f>
        <v xml:space="preserve"> </v>
      </c>
    </row>
    <row r="74" spans="1:19">
      <c r="A74" s="475" t="str">
        <f>Summary!A24</f>
        <v>Fair Play</v>
      </c>
      <c r="B74" s="476"/>
      <c r="C74" s="291" t="str">
        <f>IF(Badges!L399="C","C",IF(Badges!L399="P","P",""))</f>
        <v/>
      </c>
      <c r="E74" s="289"/>
      <c r="F74" s="292" t="str">
        <f>Badges!C388</f>
        <v>Untangle yourself from a human</v>
      </c>
      <c r="G74" s="290" t="str">
        <f>IF(Badges!L388="A","A"," ")</f>
        <v xml:space="preserve"> </v>
      </c>
      <c r="I74" s="289"/>
      <c r="J74" s="292" t="str">
        <f>Badges!C461</f>
        <v>Learn with the Red Cross</v>
      </c>
      <c r="K74" s="290" t="str">
        <f>IF(Badges!L461="A","A"," ")</f>
        <v xml:space="preserve"> </v>
      </c>
      <c r="M74" s="289"/>
      <c r="N74" s="292" t="str">
        <f>Badges!C535</f>
        <v>Get outdoors</v>
      </c>
      <c r="O74" s="290" t="str">
        <f>IF(Badges!L535="A","A"," ")</f>
        <v xml:space="preserve"> </v>
      </c>
      <c r="Q74" s="479" t="str">
        <f>'Age-Level'!C9</f>
        <v>Cookie Rally (Year 2)</v>
      </c>
      <c r="R74" s="479"/>
      <c r="S74" s="297" t="str">
        <f>IF('Age-Level'!L9="A","A"," ")</f>
        <v xml:space="preserve"> </v>
      </c>
    </row>
    <row r="75" spans="1:19">
      <c r="A75" s="475" t="str">
        <f>Summary!A25</f>
        <v>Celebrating Community</v>
      </c>
      <c r="B75" s="476"/>
      <c r="C75" s="291" t="str">
        <f>IF(Badges!L422="C","C",IF(Badges!L422="P","P",""))</f>
        <v/>
      </c>
      <c r="E75" s="289"/>
      <c r="F75" s="292" t="str">
        <f>Badges!C389</f>
        <v>Try a game of Octopus Tag</v>
      </c>
      <c r="G75" s="290" t="str">
        <f>IF(Badges!L389="A","A"," ")</f>
        <v xml:space="preserve"> </v>
      </c>
      <c r="I75" s="289"/>
      <c r="J75" s="292" t="str">
        <f>Badges!C462</f>
        <v>Talk to an EMT</v>
      </c>
      <c r="K75" s="290" t="str">
        <f>IF(Badges!L462="A","A"," ")</f>
        <v xml:space="preserve"> </v>
      </c>
      <c r="M75" s="289"/>
      <c r="N75" s="292" t="str">
        <f>Badges!C536</f>
        <v>Have fun with friends</v>
      </c>
      <c r="O75" s="290" t="str">
        <f>IF(Badges!L536="A","A"," ")</f>
        <v xml:space="preserve"> </v>
      </c>
      <c r="Q75" s="479" t="str">
        <f>'Age-Level'!C10</f>
        <v>Cookie Sales (Year 2)</v>
      </c>
      <c r="R75" s="479"/>
      <c r="S75" s="297" t="str">
        <f>IF('Age-Level'!L10="A","A"," ")</f>
        <v xml:space="preserve"> </v>
      </c>
    </row>
    <row r="76" spans="1:19">
      <c r="A76" s="475" t="str">
        <f>Summary!A26</f>
        <v>Snacks</v>
      </c>
      <c r="B76" s="476"/>
      <c r="C76" s="291" t="str">
        <f>IF(Badges!L445="C","C",IF(Badges!L445="P","P",""))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IF('Age-Level'!L11="A","A"," ")</f>
        <v xml:space="preserve"> </v>
      </c>
    </row>
    <row r="77" spans="1:19">
      <c r="A77" s="475" t="str">
        <f>Summary!A27</f>
        <v>Brownie First Aid</v>
      </c>
      <c r="B77" s="476"/>
      <c r="C77" s="291" t="str">
        <f>IF(Badges!L468="C","C",IF(Badges!L468="P","P",""))</f>
        <v/>
      </c>
      <c r="E77" s="289"/>
      <c r="F77" s="292" t="str">
        <f>Badges!C391</f>
        <v>See a sport live or on television</v>
      </c>
      <c r="G77" s="290" t="str">
        <f>IF(Badges!L391="A","A"," ")</f>
        <v xml:space="preserve"> </v>
      </c>
      <c r="I77" s="289"/>
      <c r="J77" s="292" t="str">
        <f>Badges!C464</f>
        <v>Take a hike</v>
      </c>
      <c r="K77" s="290" t="str">
        <f>IF(Badges!L464="A","A"," ")</f>
        <v xml:space="preserve"> </v>
      </c>
      <c r="M77" s="289">
        <v>1</v>
      </c>
      <c r="N77" s="292" t="str">
        <f>Badges!C540</f>
        <v>Learn what every person needs</v>
      </c>
      <c r="O77" s="304"/>
      <c r="Q77" s="479" t="str">
        <f>Summary!A66</f>
        <v>Fall Sales (Year 1)</v>
      </c>
      <c r="R77" s="479"/>
      <c r="S77" s="291" t="str">
        <f>IF('Age-Level'!L13="A","A","")</f>
        <v/>
      </c>
    </row>
    <row r="78" spans="1:19">
      <c r="A78" s="475" t="str">
        <f>Summary!A28</f>
        <v>Brownie Girl Scout Way</v>
      </c>
      <c r="B78" s="476"/>
      <c r="C78" s="291" t="str">
        <f>IF(Badges!L491="C","C",IF(Badges!L491="P","P",""))</f>
        <v/>
      </c>
      <c r="E78" s="289"/>
      <c r="F78" s="292" t="str">
        <f>Badges!C392</f>
        <v>Make more points</v>
      </c>
      <c r="G78" s="290" t="str">
        <f>IF(Badges!L392="A","A"," ")</f>
        <v xml:space="preserve"> </v>
      </c>
      <c r="I78" s="289"/>
      <c r="J78" s="292" t="str">
        <f>Badges!C465</f>
        <v>Read all about it</v>
      </c>
      <c r="K78" s="290" t="str">
        <f>IF(Badges!L465="A","A"," ")</f>
        <v xml:space="preserve"> </v>
      </c>
      <c r="M78" s="289"/>
      <c r="N78" s="292" t="str">
        <f>Badges!C541</f>
        <v>Create a list</v>
      </c>
      <c r="O78" s="290" t="str">
        <f>IF(Badges!L541="A","A"," ")</f>
        <v xml:space="preserve"> </v>
      </c>
      <c r="Q78" s="479" t="str">
        <f>Summary!A67</f>
        <v>Fall Sales (Year 2)</v>
      </c>
      <c r="R78" s="479"/>
      <c r="S78" s="291" t="str">
        <f>IF('Age-Level'!L14="A","A","")</f>
        <v/>
      </c>
    </row>
    <row r="79" spans="1:19">
      <c r="A79" s="477" t="str">
        <f>Summary!A29</f>
        <v>Bugs</v>
      </c>
      <c r="B79" s="478"/>
      <c r="C79" s="341" t="str">
        <f>IF(Badges!L514="C","C",IF(Badges!L514="P","P",""))</f>
        <v/>
      </c>
      <c r="E79" s="289"/>
      <c r="F79" s="292" t="str">
        <f>Badges!C393</f>
        <v>Keep score for a sport you play</v>
      </c>
      <c r="G79" s="290" t="str">
        <f>IF(Badges!L393="A","A"," ")</f>
        <v xml:space="preserve"> </v>
      </c>
      <c r="I79" s="289"/>
      <c r="J79" s="292" t="str">
        <f>Badges!C466</f>
        <v>Talk to an outdoor expert</v>
      </c>
      <c r="K79" s="290" t="str">
        <f>IF(Badges!L466="A","A"," ")</f>
        <v xml:space="preserve"> </v>
      </c>
      <c r="M79" s="289"/>
      <c r="N79" s="292" t="str">
        <f>Badges!C542</f>
        <v>Create posters</v>
      </c>
      <c r="O79" s="290" t="str">
        <f>IF(Badges!L542="A","A"," ")</f>
        <v xml:space="preserve"> </v>
      </c>
      <c r="Q79" s="479" t="str">
        <f>Summary!A68</f>
        <v>Thinking Day (Year 1)</v>
      </c>
      <c r="R79" s="479"/>
      <c r="S79" s="291" t="str">
        <f>IF('Age-Level'!L16="A","A","")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IF(Badges!L543="A","A"," ")</f>
        <v xml:space="preserve"> </v>
      </c>
      <c r="Q80" s="479" t="str">
        <f>Summary!A69</f>
        <v>Thinking Day (Year 2)</v>
      </c>
      <c r="R80" s="479"/>
      <c r="S80" s="291" t="str">
        <f>IF('Age-Level'!L17="A","A","")</f>
        <v/>
      </c>
    </row>
    <row r="81" spans="1:22">
      <c r="A81" s="485" t="str">
        <f>Summary!A31</f>
        <v>Money Manager</v>
      </c>
      <c r="B81" s="486"/>
      <c r="C81" s="342" t="str">
        <f>IF(Badges!L538="C","C",IF(Badges!L538="P","P",""))</f>
        <v/>
      </c>
      <c r="E81" s="289"/>
      <c r="F81" s="292" t="str">
        <f>Badges!C395</f>
        <v xml:space="preserve">Make a team relay that </v>
      </c>
      <c r="G81" s="290" t="str">
        <f>IF(Badges!L395="A","A","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IF('Age-Level'!L19="A","A","")</f>
        <v/>
      </c>
    </row>
    <row r="82" spans="1:22">
      <c r="A82" s="475" t="str">
        <f>Summary!A32</f>
        <v>Philanthropist</v>
      </c>
      <c r="B82" s="476"/>
      <c r="C82" s="291" t="str">
        <f>IF(Badges!L561="C","C",IF(Badges!L561="P","P",""))</f>
        <v/>
      </c>
      <c r="E82" s="289"/>
      <c r="F82" s="292" t="str">
        <f>Badges!C396</f>
        <v>Make a theme day</v>
      </c>
      <c r="G82" s="290" t="str">
        <f>IF(Badges!L396="A","A"," ")</f>
        <v xml:space="preserve"> </v>
      </c>
      <c r="I82" s="289"/>
      <c r="J82" s="292" t="str">
        <f>Badges!C471</f>
        <v>Learn three new Girl Scout songs</v>
      </c>
      <c r="K82" s="290" t="str">
        <f>IF(Badges!L471="A","A"," ")</f>
        <v xml:space="preserve"> </v>
      </c>
      <c r="M82" s="289"/>
      <c r="N82" s="292" t="str">
        <f>Badges!C545</f>
        <v>Do you own research</v>
      </c>
      <c r="O82" s="290" t="str">
        <f>IF(Badges!L545="A","A"," ")</f>
        <v xml:space="preserve"> </v>
      </c>
      <c r="Q82" s="479" t="str">
        <f>Summary!A71</f>
        <v>Rededication (1st year)</v>
      </c>
      <c r="R82" s="479"/>
      <c r="S82" s="291" t="str">
        <f>IF('Age-Level'!L20="A","A","")</f>
        <v/>
      </c>
    </row>
    <row r="83" spans="1:22">
      <c r="A83" s="491" t="str">
        <f>Summary!A33</f>
        <v>Cookie Business</v>
      </c>
      <c r="B83" s="492"/>
      <c r="C83" s="493"/>
      <c r="D83" s="133"/>
      <c r="E83" s="289"/>
      <c r="F83" s="292" t="str">
        <f>Badges!C397</f>
        <v>Make up a championship</v>
      </c>
      <c r="G83" s="290" t="str">
        <f>IF(Badges!L397="A","A"," ")</f>
        <v xml:space="preserve"> </v>
      </c>
      <c r="I83" s="289"/>
      <c r="J83" s="292" t="str">
        <f>Badges!C472</f>
        <v>Learn a new singing game</v>
      </c>
      <c r="K83" s="290" t="str">
        <f>IF(Badges!L472="A","A"," ")</f>
        <v xml:space="preserve"> </v>
      </c>
      <c r="M83" s="289"/>
      <c r="N83" s="292" t="str">
        <f>Badges!C546</f>
        <v>Take a field trip</v>
      </c>
      <c r="O83" s="290" t="str">
        <f>IF(Badges!L546="A","A"," ")</f>
        <v xml:space="preserve"> </v>
      </c>
      <c r="Q83" s="479" t="str">
        <f>Summary!A72</f>
        <v>Rededication (2nd year)</v>
      </c>
      <c r="R83" s="479"/>
      <c r="S83" s="291" t="str">
        <f>IF('Age-Level'!L21="A","A","")</f>
        <v/>
      </c>
    </row>
    <row r="84" spans="1:22">
      <c r="A84" s="475" t="str">
        <f>Summary!A34</f>
        <v>Meet My Customers</v>
      </c>
      <c r="B84" s="476"/>
      <c r="C84" s="291" t="str">
        <f>IF(Badges!L575="C","C",IF(Badges!L575="P","P",""))</f>
        <v/>
      </c>
      <c r="E84" s="466" t="str">
        <f>Badges!B400</f>
        <v>Celebrating Community</v>
      </c>
      <c r="F84" s="466"/>
      <c r="G84" s="466"/>
      <c r="I84" s="289"/>
      <c r="J84" s="292" t="str">
        <f>Badges!C473</f>
        <v>Make up your own song based on</v>
      </c>
      <c r="K84" s="290" t="str">
        <f>IF(Badges!L473="A","A"," ")</f>
        <v xml:space="preserve"> </v>
      </c>
      <c r="M84" s="289"/>
      <c r="N84" s="292" t="str">
        <f>Badges!C547</f>
        <v>Invite a guest speaker</v>
      </c>
      <c r="O84" s="290" t="str">
        <f>IF(Badges!L547="A","A"," ")</f>
        <v xml:space="preserve"> </v>
      </c>
      <c r="Q84" s="479" t="str">
        <f>Summary!A73</f>
        <v>Rededication (3rd year)</v>
      </c>
      <c r="R84" s="479"/>
      <c r="S84" s="291" t="str">
        <f>IF('Age-Level'!L22="A","A","")</f>
        <v/>
      </c>
    </row>
    <row r="85" spans="1:22">
      <c r="A85" s="475" t="str">
        <f>Summary!A35</f>
        <v>Give Back</v>
      </c>
      <c r="B85" s="476"/>
      <c r="C85" s="291" t="str">
        <f>IF(Badges!L588="C","C",IF(Badges!L588="P","P",""))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IF('Age-Level'!L29="C","C","")</f>
        <v/>
      </c>
    </row>
    <row r="86" spans="1:22">
      <c r="A86" s="351"/>
      <c r="B86" s="351"/>
      <c r="C86" s="365"/>
      <c r="E86" s="289"/>
      <c r="F86" s="292" t="str">
        <f>Badges!C402</f>
        <v>Go on a flag hunt</v>
      </c>
      <c r="G86" s="290" t="str">
        <f>IF(Badges!L402="A","A"," ")</f>
        <v xml:space="preserve"> </v>
      </c>
      <c r="I86" s="289"/>
      <c r="J86" s="292" t="str">
        <f>Badges!C475</f>
        <v>Throw a birthday bash</v>
      </c>
      <c r="K86" s="290" t="str">
        <f>IF(Badges!L475="A","A"," ")</f>
        <v xml:space="preserve"> </v>
      </c>
      <c r="M86" s="289"/>
      <c r="N86" s="292" t="str">
        <f>Badges!C549</f>
        <v>Do you own research</v>
      </c>
      <c r="O86" s="290" t="str">
        <f>IF(Badges!L549="A","A"," ")</f>
        <v xml:space="preserve"> </v>
      </c>
      <c r="Q86" s="301">
        <v>1</v>
      </c>
      <c r="R86" s="354" t="str">
        <f>'Age-Level'!C24</f>
        <v>Choose one line from the Law</v>
      </c>
      <c r="S86" s="291" t="str">
        <f>IF('Age-Level'!L24="A","A","")</f>
        <v/>
      </c>
    </row>
    <row r="87" spans="1:22">
      <c r="A87" s="464" t="s">
        <v>83</v>
      </c>
      <c r="B87" s="465"/>
      <c r="C87" s="465"/>
      <c r="E87" s="289"/>
      <c r="F87" s="292" t="str">
        <f>Badges!C403</f>
        <v>Draw your state's symbols</v>
      </c>
      <c r="G87" s="290" t="str">
        <f>IF(Badges!L403="A","A"," ")</f>
        <v xml:space="preserve"> </v>
      </c>
      <c r="I87" s="289"/>
      <c r="J87" s="292" t="str">
        <f>Badges!C476</f>
        <v>Make a birthday card for a Daisy</v>
      </c>
      <c r="K87" s="290" t="str">
        <f>IF(Badges!L476="A","A"," ")</f>
        <v xml:space="preserve"> </v>
      </c>
      <c r="M87" s="289"/>
      <c r="N87" s="292" t="str">
        <f>Badges!C550</f>
        <v>Get secondhand knowledge</v>
      </c>
      <c r="O87" s="290" t="str">
        <f>IF(Badges!L550="A","A"," ")</f>
        <v xml:space="preserve"> </v>
      </c>
      <c r="Q87" s="302">
        <v>2</v>
      </c>
      <c r="R87" s="354" t="str">
        <f>'Age-Level'!C25</f>
        <v>Find a woman in your community</v>
      </c>
      <c r="S87" s="291" t="str">
        <f>IF('Age-Level'!L25="A","A","")</f>
        <v/>
      </c>
    </row>
    <row r="88" spans="1:22">
      <c r="B88" s="497" t="str">
        <f>'Journey Awards'!A6</f>
        <v>Brownie Quest</v>
      </c>
      <c r="C88" s="498"/>
      <c r="E88" s="289"/>
      <c r="F88" s="292" t="str">
        <f>Badges!C404</f>
        <v>Find your own town's symbols</v>
      </c>
      <c r="G88" s="290" t="str">
        <f>IF(Badges!L404="A","A"," ")</f>
        <v xml:space="preserve"> </v>
      </c>
      <c r="I88" s="289"/>
      <c r="J88" s="292" t="str">
        <f>Badges!C477</f>
        <v>Make up a birthday message</v>
      </c>
      <c r="K88" s="290" t="str">
        <f>IF(Badges!L477="A","A"," ")</f>
        <v xml:space="preserve"> </v>
      </c>
      <c r="M88" s="289"/>
      <c r="N88" s="292" t="str">
        <f>Badges!C551</f>
        <v>Invite a guest speaker</v>
      </c>
      <c r="O88" s="290" t="str">
        <f>IF(Badges!L551="A","A"," ")</f>
        <v xml:space="preserve"> </v>
      </c>
      <c r="Q88" s="302">
        <v>3</v>
      </c>
      <c r="R88" s="354" t="str">
        <f>'Age-Level'!C26</f>
        <v>Gather three inspirational quotes</v>
      </c>
      <c r="S88" s="291" t="str">
        <f>IF('Age-Level'!L26="A","A","")</f>
        <v/>
      </c>
    </row>
    <row r="89" spans="1:22">
      <c r="B89" s="298" t="str">
        <f>'Journey Awards'!B7</f>
        <v>The Discover Key</v>
      </c>
      <c r="C89" s="297" t="str">
        <f>'Journey Awards'!L11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IF('Age-Level'!L27="A","A","")</f>
        <v/>
      </c>
    </row>
    <row r="90" spans="1:22">
      <c r="B90" s="298" t="str">
        <f>'Journey Awards'!B12</f>
        <v>The Connect Key</v>
      </c>
      <c r="C90" s="297" t="str">
        <f>'Journey Awards'!L16</f>
        <v/>
      </c>
      <c r="E90" s="289"/>
      <c r="F90" s="292" t="str">
        <f>Badges!C406</f>
        <v>Choose natinoal songs</v>
      </c>
      <c r="G90" s="290" t="str">
        <f>IF(Badges!L406="A","A"," ")</f>
        <v xml:space="preserve"> </v>
      </c>
      <c r="I90" s="289"/>
      <c r="J90" s="292" t="str">
        <f>Badges!C479</f>
        <v>Make up a game about your</v>
      </c>
      <c r="K90" s="290" t="str">
        <f>IF(Badges!L479="A","A"," ")</f>
        <v xml:space="preserve"> </v>
      </c>
      <c r="M90" s="289"/>
      <c r="N90" s="292" t="str">
        <f>Badges!C553</f>
        <v>Take a field trip</v>
      </c>
      <c r="O90" s="290" t="str">
        <f>IF(Badges!L553="A","A"," ")</f>
        <v xml:space="preserve"> </v>
      </c>
      <c r="Q90" s="355">
        <v>5</v>
      </c>
      <c r="R90" s="354" t="str">
        <f>'Age-Level'!C28</f>
        <v>Keep the connection strong.</v>
      </c>
      <c r="S90" s="291" t="str">
        <f>IF('Age-Level'!L28="A","A","")</f>
        <v/>
      </c>
    </row>
    <row r="91" spans="1:22">
      <c r="B91" s="298" t="str">
        <f>'Journey Awards'!B17</f>
        <v>The Take Action Key</v>
      </c>
      <c r="C91" s="297" t="str">
        <f>'Journey Awards'!L21</f>
        <v/>
      </c>
      <c r="E91" s="289"/>
      <c r="F91" s="292" t="str">
        <f>Badges!C407</f>
        <v>Pick three community songs</v>
      </c>
      <c r="G91" s="290" t="str">
        <f>IF(Badges!L407="A","A"," ")</f>
        <v xml:space="preserve"> </v>
      </c>
      <c r="I91" s="289"/>
      <c r="J91" s="292" t="str">
        <f>Badges!C480</f>
        <v>Create a story, play, or puppet</v>
      </c>
      <c r="K91" s="290" t="str">
        <f>IF(Badges!L480="A","A"," ")</f>
        <v xml:space="preserve"> </v>
      </c>
      <c r="M91" s="289"/>
      <c r="N91" s="292" t="str">
        <f>Badges!C554</f>
        <v>Invite a guest speaker</v>
      </c>
      <c r="O91" s="290" t="str">
        <f>IF(Badges!L554="A","A"," ")</f>
        <v xml:space="preserve"> </v>
      </c>
      <c r="Q91" s="489" t="str">
        <f>Summary!A75</f>
        <v>My Promise, My Faith (Year 2)</v>
      </c>
      <c r="R91" s="482"/>
      <c r="S91" s="336" t="str">
        <f>IF('Age-Level'!L35="C","C","")</f>
        <v/>
      </c>
    </row>
    <row r="92" spans="1:22">
      <c r="B92" s="298" t="str">
        <f>'Journey Awards'!B22</f>
        <v>The Brownie Quest Award</v>
      </c>
      <c r="C92" s="297" t="str">
        <f>'Journey Awards'!L24</f>
        <v/>
      </c>
      <c r="E92" s="289"/>
      <c r="F92" s="292" t="str">
        <f>Badges!C408</f>
        <v>Find three celebration songs</v>
      </c>
      <c r="G92" s="290" t="str">
        <f>IF(Badges!L408="A","A"," ")</f>
        <v xml:space="preserve"> </v>
      </c>
      <c r="I92" s="289"/>
      <c r="J92" s="292" t="str">
        <f>Badges!C481</f>
        <v>Make a team mural, collage, flag</v>
      </c>
      <c r="K92" s="290" t="str">
        <f>IF(Badges!L481="A","A"," ")</f>
        <v xml:space="preserve"> </v>
      </c>
      <c r="M92" s="289"/>
      <c r="N92" s="292" t="str">
        <f>Badges!C555</f>
        <v>Find out about helping people</v>
      </c>
      <c r="O92" s="290" t="str">
        <f>IF(Badges!L555="A","A"," ")</f>
        <v xml:space="preserve"> </v>
      </c>
      <c r="Q92" s="301">
        <v>1</v>
      </c>
      <c r="R92" s="354" t="str">
        <f>'Age-Level'!C31</f>
        <v>Choose one line from the Law</v>
      </c>
      <c r="S92" s="291" t="str">
        <f>IF('Age-Level'!L31="A","A","")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IF('Age-Level'!L32="A","A","")</f>
        <v/>
      </c>
    </row>
    <row r="94" spans="1:22">
      <c r="A94" s="349"/>
      <c r="B94" s="298" t="str">
        <f>'Journey Awards'!B28</f>
        <v>LOVE Water</v>
      </c>
      <c r="C94" s="297" t="str">
        <f>'Journey Awards'!L31</f>
        <v/>
      </c>
      <c r="E94" s="289"/>
      <c r="F94" s="292" t="str">
        <f>Badges!C410</f>
        <v>Join a parade</v>
      </c>
      <c r="G94" s="290" t="str">
        <f>IF(Badges!L410="A","A"," ")</f>
        <v xml:space="preserve"> </v>
      </c>
      <c r="I94" s="289"/>
      <c r="J94" s="292" t="str">
        <f>Badges!C483</f>
        <v>A better room or home</v>
      </c>
      <c r="K94" s="290" t="str">
        <f>IF(Badges!L483="A","A"," ")</f>
        <v xml:space="preserve"> </v>
      </c>
      <c r="M94" s="289"/>
      <c r="N94" s="292" t="str">
        <f>Badges!C557</f>
        <v>Donate money</v>
      </c>
      <c r="O94" s="290" t="str">
        <f>IF(Badges!L557="A","A"," ")</f>
        <v xml:space="preserve"> </v>
      </c>
      <c r="Q94" s="302">
        <v>3</v>
      </c>
      <c r="R94" s="354" t="str">
        <f>'Age-Level'!C33</f>
        <v>Gather three inspirational quotes</v>
      </c>
      <c r="S94" s="291" t="str">
        <f>IF('Age-Level'!L33="A","A","")</f>
        <v/>
      </c>
    </row>
    <row r="95" spans="1:22">
      <c r="A95" s="349"/>
      <c r="B95" s="298" t="str">
        <f>'Journey Awards'!B32</f>
        <v>SAVE Water</v>
      </c>
      <c r="C95" s="297" t="str">
        <f>'Journey Awards'!L34</f>
        <v/>
      </c>
      <c r="E95" s="289"/>
      <c r="F95" s="292" t="str">
        <f>Badges!C411</f>
        <v>Learn to march</v>
      </c>
      <c r="G95" s="290" t="str">
        <f>IF(Badges!L411="A","A"," ")</f>
        <v xml:space="preserve"> </v>
      </c>
      <c r="I95" s="289"/>
      <c r="J95" s="292" t="str">
        <f>Badges!C484</f>
        <v>A better meeting place</v>
      </c>
      <c r="K95" s="290" t="str">
        <f>IF(Badges!L484="A","A"," ")</f>
        <v xml:space="preserve"> </v>
      </c>
      <c r="M95" s="289"/>
      <c r="N95" s="292" t="str">
        <f>Badges!C558</f>
        <v>Organize a great food donation</v>
      </c>
      <c r="O95" s="290" t="str">
        <f>IF(Badges!L558="A","A"," ")</f>
        <v xml:space="preserve"> </v>
      </c>
      <c r="Q95" s="302">
        <v>4</v>
      </c>
      <c r="R95" s="354" t="str">
        <f>'Age-Level'!C34</f>
        <v>Make something to remind you</v>
      </c>
      <c r="S95" s="291" t="str">
        <f>IF('Age-Level'!L34="A","A","")</f>
        <v/>
      </c>
      <c r="U95" s="288"/>
      <c r="V95" s="288"/>
    </row>
    <row r="96" spans="1:22">
      <c r="A96" s="226"/>
      <c r="B96" s="298" t="str">
        <f>'Journey Awards'!B35</f>
        <v>SHARE Water</v>
      </c>
      <c r="C96" s="297" t="str">
        <f>'Journey Awards'!L37</f>
        <v/>
      </c>
      <c r="E96" s="289"/>
      <c r="F96" s="292" t="str">
        <f>Badges!C412</f>
        <v>See a band review or field show</v>
      </c>
      <c r="G96" s="290" t="str">
        <f>IF(Badges!L412="A","A"," ")</f>
        <v xml:space="preserve"> </v>
      </c>
      <c r="I96" s="289"/>
      <c r="J96" s="292" t="str">
        <f>Badges!C485</f>
        <v>A better classroom</v>
      </c>
      <c r="K96" s="290" t="str">
        <f>IF(Badges!L485="A","A"," ")</f>
        <v xml:space="preserve"> </v>
      </c>
      <c r="M96" s="289"/>
      <c r="N96" s="292" t="str">
        <f>Badges!C559</f>
        <v>Host a clothing-donation party</v>
      </c>
      <c r="O96" s="290" t="str">
        <f>IF(Badges!L559="A","A"," ")</f>
        <v xml:space="preserve"> </v>
      </c>
      <c r="Q96" s="355">
        <v>5</v>
      </c>
      <c r="R96" s="354" t="str">
        <f>'Age-Level'!C35</f>
        <v>Keep the connection strong.</v>
      </c>
      <c r="S96" s="291" t="str">
        <f>IF('Age-Level'!L35="A","A","")</f>
        <v/>
      </c>
      <c r="U96" s="288"/>
      <c r="V96" s="288"/>
    </row>
    <row r="97" spans="1:23">
      <c r="A97" s="226"/>
      <c r="B97" s="298" t="str">
        <f>'Journey Awards'!B38</f>
        <v>WOW!</v>
      </c>
      <c r="C97" s="297" t="str">
        <f>'Journey Awards'!L40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IF('Age-Level'!L38="A","A","")</f>
        <v/>
      </c>
      <c r="U97" s="288"/>
      <c r="V97" s="288"/>
    </row>
    <row r="98" spans="1:23" ht="14.25" customHeight="1">
      <c r="B98" s="352" t="str">
        <f>'Journey Awards'!A43</f>
        <v>A World of Girls</v>
      </c>
      <c r="C98" s="353"/>
      <c r="E98" s="289"/>
      <c r="F98" s="292" t="str">
        <f>Badges!C414</f>
        <v>Follow a landmark trail</v>
      </c>
      <c r="G98" s="290" t="str">
        <f>IF(Badges!L414="A","A"," ")</f>
        <v xml:space="preserve"> </v>
      </c>
      <c r="I98" s="289"/>
      <c r="J98" s="292" t="str">
        <f>Badges!C487</f>
        <v>Follow in a Girl Scout's footsteps</v>
      </c>
      <c r="K98" s="290" t="str">
        <f>IF(Badges!L487="A","A"," ")</f>
        <v xml:space="preserve"> </v>
      </c>
      <c r="M98" s="289">
        <v>1</v>
      </c>
      <c r="N98" s="292" t="str">
        <f>Badges!C564</f>
        <v>Find out where your customers are</v>
      </c>
      <c r="O98" s="304"/>
      <c r="Q98" s="479" t="str">
        <f>Summary!A77</f>
        <v>Journey Summit Pin</v>
      </c>
      <c r="R98" s="479"/>
      <c r="S98" s="291" t="str">
        <f>IF('Age-Level'!L40="C","C","")</f>
        <v/>
      </c>
      <c r="U98" s="288"/>
      <c r="V98" s="288"/>
    </row>
    <row r="99" spans="1:23">
      <c r="B99" s="298" t="str">
        <f>'Journey Awards'!B44</f>
        <v>Hear a Story</v>
      </c>
      <c r="C99" s="297" t="str">
        <f>'Journey Awards'!L46</f>
        <v/>
      </c>
      <c r="E99" s="289"/>
      <c r="F99" s="292" t="str">
        <f>Badges!C415</f>
        <v>Tour a landmark that honors the</v>
      </c>
      <c r="G99" s="290" t="str">
        <f>IF(Badges!L415="A","A"," ")</f>
        <v xml:space="preserve"> </v>
      </c>
      <c r="I99" s="289"/>
      <c r="J99" s="292" t="str">
        <f>Badges!C488</f>
        <v>Read the Brownie Story from an</v>
      </c>
      <c r="K99" s="290" t="str">
        <f>IF(Badges!L488="A","A"," ")</f>
        <v xml:space="preserve"> </v>
      </c>
      <c r="M99" s="289"/>
      <c r="N99" s="292" t="str">
        <f>Badges!C565</f>
        <v xml:space="preserve">Talk to your family or Brownie </v>
      </c>
      <c r="O99" s="290" t="str">
        <f>IF(Badges!L565="A","A"," ")</f>
        <v xml:space="preserve"> </v>
      </c>
      <c r="Q99" s="479" t="str">
        <f>Summary!A78</f>
        <v>Safety Award</v>
      </c>
      <c r="R99" s="480"/>
      <c r="S99" s="300"/>
      <c r="U99" s="366"/>
      <c r="V99" s="367"/>
      <c r="W99" s="350"/>
    </row>
    <row r="100" spans="1:23">
      <c r="B100" s="298" t="str">
        <f>'Journey Awards'!B47</f>
        <v>Change a Story</v>
      </c>
      <c r="C100" s="297" t="str">
        <f>'Journey Awards'!L49</f>
        <v/>
      </c>
      <c r="E100" s="289"/>
      <c r="F100" s="292" t="str">
        <f>Badges!C416</f>
        <v>Make a landmark map</v>
      </c>
      <c r="G100" s="290" t="str">
        <f>IF(Badges!L416="A","A"," ")</f>
        <v xml:space="preserve"> </v>
      </c>
      <c r="I100" s="289"/>
      <c r="J100" s="292" t="str">
        <f>Badges!C489</f>
        <v>Make up a story about Campbell</v>
      </c>
      <c r="K100" s="290" t="str">
        <f>IF(Badges!L489="A","A"," ")</f>
        <v xml:space="preserve"> </v>
      </c>
      <c r="M100" s="289">
        <v>2</v>
      </c>
      <c r="N100" s="292" t="str">
        <f>Badges!C566</f>
        <v>Talk to some customers</v>
      </c>
      <c r="O100" s="304"/>
      <c r="Q100" s="301">
        <v>1</v>
      </c>
      <c r="R100" s="354" t="str">
        <f>'Age-Level'!C42</f>
        <v xml:space="preserve">Talk to a teacher, parent, or </v>
      </c>
      <c r="S100" s="291" t="str">
        <f>IF('Age-Level'!L42="A","A","")</f>
        <v/>
      </c>
      <c r="U100" s="288"/>
      <c r="V100" s="288"/>
    </row>
    <row r="101" spans="1:23">
      <c r="B101" s="298" t="str">
        <f>'Journey Awards'!B50</f>
        <v>Tell a Story</v>
      </c>
      <c r="C101" s="297" t="str">
        <f>'Journey Awards'!L52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IF(Badges!L567="A","A"," ")</f>
        <v xml:space="preserve"> </v>
      </c>
      <c r="Q101" s="302">
        <v>2</v>
      </c>
      <c r="R101" s="354" t="str">
        <f>'Age-Level'!C43</f>
        <v>Get a map of your neighborhood</v>
      </c>
      <c r="S101" s="291" t="str">
        <f>IF('Age-Level'!L43="A","A","")</f>
        <v/>
      </c>
      <c r="U101" s="288"/>
      <c r="V101" s="288"/>
    </row>
    <row r="102" spans="1:23">
      <c r="B102" s="298" t="str">
        <f>'Journey Awards'!B53</f>
        <v>Better World for Girls!</v>
      </c>
      <c r="C102" s="297" t="str">
        <f>'Journey Awards'!L55</f>
        <v/>
      </c>
      <c r="E102" s="289"/>
      <c r="F102" s="292" t="str">
        <f>Badges!C418</f>
        <v>Join a flag ceremony</v>
      </c>
      <c r="G102" s="290" t="str">
        <f>IF(Badges!L418="A","A","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IF('Age-Level'!L44="A","A","")</f>
        <v/>
      </c>
      <c r="U102" s="288"/>
      <c r="V102" s="288"/>
    </row>
    <row r="103" spans="1:23">
      <c r="B103" s="348"/>
      <c r="C103" s="348"/>
      <c r="E103" s="289"/>
      <c r="F103" s="292" t="str">
        <f>Badges!C419</f>
        <v>Join a town ceremony</v>
      </c>
      <c r="G103" s="290" t="str">
        <f>IF(Badges!L419="A","A"," ")</f>
        <v xml:space="preserve"> </v>
      </c>
      <c r="I103" s="289"/>
      <c r="J103" s="292" t="str">
        <f>Badges!C494</f>
        <v>Talk to a bug specialist in your</v>
      </c>
      <c r="K103" s="290" t="str">
        <f>IF(Badges!L494="A","A"," ")</f>
        <v xml:space="preserve"> </v>
      </c>
      <c r="M103" s="289"/>
      <c r="N103" s="292" t="str">
        <f>Badges!C569</f>
        <v>In your group or with your family</v>
      </c>
      <c r="O103" s="290" t="str">
        <f>IF(Badges!L569="A","A"," ")</f>
        <v xml:space="preserve"> </v>
      </c>
      <c r="Q103" s="302">
        <v>4</v>
      </c>
      <c r="R103" s="354" t="str">
        <f>'Age-Level'!C45</f>
        <v>Choose an upcoming trip you</v>
      </c>
      <c r="S103" s="291" t="str">
        <f>IF('Age-Level'!L45="A","A","")</f>
        <v/>
      </c>
      <c r="U103" s="288"/>
      <c r="V103" s="288"/>
    </row>
    <row r="104" spans="1:23">
      <c r="A104" s="464" t="s">
        <v>427</v>
      </c>
      <c r="B104" s="465"/>
      <c r="C104" s="465"/>
      <c r="E104" s="289"/>
      <c r="F104" s="292" t="str">
        <f>Badges!C420</f>
        <v>Make up your own</v>
      </c>
      <c r="G104" s="290" t="str">
        <f>IF(Badges!L420="A","A"," ")</f>
        <v xml:space="preserve"> </v>
      </c>
      <c r="I104" s="289"/>
      <c r="J104" s="292" t="str">
        <f>Badges!C495</f>
        <v>With an adult's help, find websites</v>
      </c>
      <c r="K104" s="290" t="str">
        <f>IF(Badges!L495="A","A"," ")</f>
        <v xml:space="preserve"> </v>
      </c>
      <c r="M104" s="289">
        <v>4</v>
      </c>
      <c r="N104" s="292" t="str">
        <f>Badges!C570</f>
        <v>Role-play good customer relations</v>
      </c>
      <c r="O104" s="304"/>
      <c r="Q104" s="355">
        <v>5</v>
      </c>
      <c r="R104" s="354" t="str">
        <f>'Age-Level'!C46</f>
        <v>Find out what natural disasters</v>
      </c>
      <c r="S104" s="291" t="str">
        <f>IF('Age-Level'!L46="A","A","")</f>
        <v/>
      </c>
      <c r="U104" s="288"/>
      <c r="V104" s="288"/>
    </row>
    <row r="105" spans="1:23">
      <c r="A105" s="293"/>
      <c r="B105" s="356" t="str">
        <f>Bridging!B6</f>
        <v>Pass It On!</v>
      </c>
      <c r="C105" s="342" t="str">
        <f>IF(Bridging!L10="C","C",IF(Bridging!L10="P","P",""))</f>
        <v/>
      </c>
      <c r="E105" s="466" t="str">
        <f>Badges!B423</f>
        <v>Snacks</v>
      </c>
      <c r="F105" s="467"/>
      <c r="G105" s="467"/>
      <c r="I105" s="289"/>
      <c r="J105" s="292" t="str">
        <f>Badges!C496</f>
        <v>Read a book or watch a video</v>
      </c>
      <c r="K105" s="290" t="str">
        <f>IF(Badges!L496="A","A"," ")</f>
        <v xml:space="preserve"> </v>
      </c>
      <c r="M105" s="289"/>
      <c r="N105" s="292" t="str">
        <f>Badges!C571</f>
        <v>With your friends or family</v>
      </c>
      <c r="O105" s="290" t="str">
        <f>IF(Badges!L571="A","A"," ")</f>
        <v xml:space="preserve"> </v>
      </c>
      <c r="Q105" s="479" t="str">
        <f>'Age-Level'!C49</f>
        <v>International Friendship</v>
      </c>
      <c r="R105" s="479"/>
      <c r="S105" s="291" t="str">
        <f>IF('Age-Level'!L49="A","A","")</f>
        <v/>
      </c>
      <c r="U105" s="288"/>
      <c r="V105" s="288"/>
    </row>
    <row r="106" spans="1:23">
      <c r="A106" s="293"/>
      <c r="B106" s="295" t="str">
        <f>Bridging!B11</f>
        <v>Look Ahead!</v>
      </c>
      <c r="C106" s="291" t="str">
        <f>IF(Bridging!L15="C","C",IF(Bridging!L15="P","P",""))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IF(Bridging!L17="C","C",IF(Bridging!L17="P","P",""))</f>
        <v/>
      </c>
      <c r="E107" s="289"/>
      <c r="F107" s="292" t="str">
        <f>Badges!C425</f>
        <v>Is the food good for me?</v>
      </c>
      <c r="G107" s="290" t="str">
        <f>IF(Badges!L425="A","A"," ")</f>
        <v xml:space="preserve"> </v>
      </c>
      <c r="I107" s="289"/>
      <c r="J107" s="292" t="str">
        <f>Badges!C498</f>
        <v>Make a paper-plate spider</v>
      </c>
      <c r="K107" s="290" t="str">
        <f>IF(Badges!L498="A","A"," ")</f>
        <v xml:space="preserve"> </v>
      </c>
      <c r="M107" s="289"/>
      <c r="N107" s="292" t="str">
        <f>Badges!C573</f>
        <v>Everybody who buys cookies is</v>
      </c>
      <c r="O107" s="290" t="str">
        <f>IF(Badges!L573="A","A"," ")</f>
        <v xml:space="preserve"> </v>
      </c>
      <c r="Q107" s="464" t="s">
        <v>429</v>
      </c>
      <c r="R107" s="468"/>
      <c r="S107" s="468"/>
      <c r="U107" s="288"/>
      <c r="V107" s="288"/>
    </row>
    <row r="108" spans="1:23">
      <c r="B108" s="296" t="s">
        <v>88</v>
      </c>
      <c r="C108" s="291" t="str">
        <f>IF(Bridging!L18="C","C",IF(Bridging!L18="P","P",""))</f>
        <v/>
      </c>
      <c r="E108" s="289"/>
      <c r="F108" s="292" t="str">
        <f>Badges!C426</f>
        <v>Is the food good for the earth?</v>
      </c>
      <c r="G108" s="290" t="str">
        <f>IF(Badges!L426="A","A"," ")</f>
        <v xml:space="preserve"> </v>
      </c>
      <c r="I108" s="289"/>
      <c r="J108" s="292" t="str">
        <f>Badges!C499</f>
        <v>Make an egg-carton caterpillar</v>
      </c>
      <c r="K108" s="290" t="str">
        <f>IF(Badges!L499="A","A"," ")</f>
        <v xml:space="preserve"> </v>
      </c>
      <c r="M108" s="466" t="str">
        <f>Badges!B576</f>
        <v>Give Back</v>
      </c>
      <c r="N108" s="467"/>
      <c r="O108" s="467"/>
      <c r="Q108" s="480" t="str">
        <f>'Fun Patches'!C24</f>
        <v>&lt;List Patch Here&gt;</v>
      </c>
      <c r="R108" s="481"/>
      <c r="S108" s="297" t="str">
        <f>IF('Fun Patches'!L24="A","A"," ")</f>
        <v xml:space="preserve"> </v>
      </c>
      <c r="U108" s="288"/>
      <c r="V108" s="288"/>
    </row>
    <row r="109" spans="1:23">
      <c r="B109" s="338"/>
      <c r="C109" s="350"/>
      <c r="E109" s="289"/>
      <c r="F109" s="292" t="str">
        <f>Badges!C427</f>
        <v>What's in that snack?</v>
      </c>
      <c r="G109" s="290" t="str">
        <f>IF(Badges!L427="A","A"," ")</f>
        <v xml:space="preserve"> </v>
      </c>
      <c r="I109" s="289"/>
      <c r="J109" s="292" t="str">
        <f>Badges!C500</f>
        <v>Make your own butterfly</v>
      </c>
      <c r="K109" s="290" t="str">
        <f>IF(Badges!L500="A","A"," ")</f>
        <v xml:space="preserve"> </v>
      </c>
      <c r="M109" s="289">
        <v>1</v>
      </c>
      <c r="N109" s="292" t="str">
        <f>Badges!C577</f>
        <v>Find out about businesses that</v>
      </c>
      <c r="O109" s="304"/>
      <c r="Q109" s="480" t="str">
        <f>'Fun Patches'!C25</f>
        <v>&lt;List Patch Here&gt;</v>
      </c>
      <c r="R109" s="481"/>
      <c r="S109" s="297" t="str">
        <f>IF('Fun Patches'!L25="A","A","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IF(Badges!L578="A","A"," ")</f>
        <v xml:space="preserve"> </v>
      </c>
      <c r="Q110" s="480" t="str">
        <f>'Fun Patches'!C26</f>
        <v>&lt;List Patch Here&gt;</v>
      </c>
      <c r="R110" s="481"/>
      <c r="S110" s="297" t="str">
        <f>IF('Fun Patches'!L26="A","A"," ")</f>
        <v xml:space="preserve"> </v>
      </c>
      <c r="U110" s="367"/>
      <c r="V110" s="367"/>
      <c r="W110" s="350"/>
    </row>
    <row r="111" spans="1:23">
      <c r="A111" s="289">
        <v>1</v>
      </c>
      <c r="B111" s="292" t="str">
        <f>Badges!C355</f>
        <v>Get Inspired</v>
      </c>
      <c r="C111" s="304"/>
      <c r="E111" s="289"/>
      <c r="F111" s="292" t="str">
        <f>Badges!C429</f>
        <v>Make your own restaurant snack</v>
      </c>
      <c r="G111" s="290" t="str">
        <f>IF(Badges!L429="A","A"," ")</f>
        <v xml:space="preserve"> </v>
      </c>
      <c r="I111" s="289"/>
      <c r="J111" s="292" t="str">
        <f>Badges!C502</f>
        <v>Watch three bugs</v>
      </c>
      <c r="K111" s="290" t="str">
        <f>IF(Badges!L502="A","A"," ")</f>
        <v xml:space="preserve"> </v>
      </c>
      <c r="M111" s="289">
        <v>2</v>
      </c>
      <c r="N111" s="292" t="str">
        <f>Badges!C579</f>
        <v>Set a giving goal</v>
      </c>
      <c r="O111" s="304"/>
      <c r="Q111" s="480" t="str">
        <f>'Fun Patches'!C27</f>
        <v>&lt;List Patch Here&gt;</v>
      </c>
      <c r="R111" s="481"/>
      <c r="S111" s="297" t="str">
        <f>IF('Fun Patches'!L27="A","A"," ")</f>
        <v xml:space="preserve"> </v>
      </c>
      <c r="U111" s="288"/>
      <c r="V111" s="288"/>
    </row>
    <row r="112" spans="1:23">
      <c r="A112" s="289"/>
      <c r="B112" s="292" t="str">
        <f>Badges!C356</f>
        <v>Talk to a painter</v>
      </c>
      <c r="C112" s="290" t="str">
        <f>IF(Badges!L356="A","A"," ")</f>
        <v xml:space="preserve"> </v>
      </c>
      <c r="E112" s="289"/>
      <c r="F112" s="292" t="str">
        <f>Badges!C430</f>
        <v>Make a savory snack from a</v>
      </c>
      <c r="G112" s="290" t="str">
        <f>IF(Badges!L430="A","A"," ")</f>
        <v xml:space="preserve"> </v>
      </c>
      <c r="I112" s="289"/>
      <c r="J112" s="292" t="str">
        <f>Badges!C503</f>
        <v>With an adult, find an ant trail</v>
      </c>
      <c r="K112" s="290" t="str">
        <f>IF(Badges!L503="A","A"," ")</f>
        <v xml:space="preserve"> </v>
      </c>
      <c r="M112" s="289"/>
      <c r="N112" s="292" t="str">
        <f>Badges!C580</f>
        <v xml:space="preserve">With your Brownie friends, talk </v>
      </c>
      <c r="O112" s="290" t="str">
        <f>IF(Badges!L580="A","A"," ")</f>
        <v xml:space="preserve"> </v>
      </c>
      <c r="Q112" s="480" t="str">
        <f>'Fun Patches'!C28</f>
        <v>&lt;List Patch Here&gt;</v>
      </c>
      <c r="R112" s="481"/>
      <c r="S112" s="297" t="str">
        <f>IF('Fun Patches'!L28="A","A"," ")</f>
        <v xml:space="preserve"> </v>
      </c>
      <c r="U112" s="288"/>
      <c r="V112" s="288"/>
    </row>
    <row r="113" spans="1:22">
      <c r="A113" s="289"/>
      <c r="B113" s="292" t="str">
        <f>Badges!C357</f>
        <v>Go to an art show or museum</v>
      </c>
      <c r="C113" s="290" t="str">
        <f>IF(Badges!L357="A","A"," ")</f>
        <v xml:space="preserve"> </v>
      </c>
      <c r="E113" s="289"/>
      <c r="F113" s="292" t="str">
        <f>Badges!C431</f>
        <v>Make a veggie face</v>
      </c>
      <c r="G113" s="290" t="str">
        <f>IF(Badges!L431="A","A"," ")</f>
        <v xml:space="preserve"> </v>
      </c>
      <c r="I113" s="289"/>
      <c r="J113" s="292" t="str">
        <f>Badges!C504</f>
        <v>Make a bug box</v>
      </c>
      <c r="K113" s="290" t="str">
        <f>IF(Badges!L504="A","A"," ")</f>
        <v xml:space="preserve"> </v>
      </c>
      <c r="M113" s="289">
        <v>3</v>
      </c>
      <c r="N113" s="292" t="str">
        <f>Badges!C581</f>
        <v>Involve your customers</v>
      </c>
      <c r="O113" s="304"/>
      <c r="Q113" s="480" t="str">
        <f>'Fun Patches'!C29</f>
        <v>&lt;List Patch Here&gt;</v>
      </c>
      <c r="R113" s="481"/>
      <c r="S113" s="297" t="str">
        <f>IF('Fun Patches'!L29="A","A"," ")</f>
        <v xml:space="preserve"> </v>
      </c>
      <c r="U113" s="288"/>
      <c r="V113" s="288"/>
    </row>
    <row r="114" spans="1:22">
      <c r="A114" s="289"/>
      <c r="B114" s="292" t="str">
        <f>Badges!C358</f>
        <v xml:space="preserve">Team up with an adult to find </v>
      </c>
      <c r="C114" s="290" t="str">
        <f>IF(Badges!L358="A","A","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IF(Badges!L582="A","A"," ")</f>
        <v xml:space="preserve"> </v>
      </c>
      <c r="Q114" s="480" t="str">
        <f>'Fun Patches'!C30</f>
        <v>&lt;List Patch Here&gt;</v>
      </c>
      <c r="R114" s="481"/>
      <c r="S114" s="297" t="str">
        <f>IF('Fun Patches'!L30="A","A"," ")</f>
        <v xml:space="preserve"> </v>
      </c>
      <c r="U114" s="288"/>
      <c r="V114" s="288"/>
    </row>
    <row r="115" spans="1:22">
      <c r="A115" s="289">
        <v>2</v>
      </c>
      <c r="B115" s="292" t="str">
        <f>Badges!C359</f>
        <v>Paint the real world</v>
      </c>
      <c r="C115" s="304"/>
      <c r="E115" s="289"/>
      <c r="F115" s="292" t="str">
        <f>Badges!C433</f>
        <v>Create a holiday dessert</v>
      </c>
      <c r="G115" s="290" t="str">
        <f>IF(Badges!L433="A","A"," ")</f>
        <v xml:space="preserve"> </v>
      </c>
      <c r="I115" s="289"/>
      <c r="J115" s="292" t="str">
        <f>Badges!C506</f>
        <v>Draw a cocoon</v>
      </c>
      <c r="K115" s="290" t="str">
        <f>IF(Badges!L506="A","A"," ")</f>
        <v xml:space="preserve"> </v>
      </c>
      <c r="M115" s="289">
        <v>4</v>
      </c>
      <c r="N115" s="292" t="str">
        <f>Badges!C583</f>
        <v>Practice giving back</v>
      </c>
      <c r="O115" s="304"/>
      <c r="Q115" s="480" t="str">
        <f>'Fun Patches'!C31</f>
        <v>&lt;List Patch Here&gt;</v>
      </c>
      <c r="R115" s="481"/>
      <c r="S115" s="297" t="str">
        <f>IF('Fun Patches'!L31="A","A"," ")</f>
        <v xml:space="preserve"> </v>
      </c>
      <c r="U115" s="288"/>
      <c r="V115" s="288"/>
    </row>
    <row r="116" spans="1:22">
      <c r="A116" s="289"/>
      <c r="B116" s="292" t="str">
        <f>Badges!C360</f>
        <v>Paint a portrait of a family</v>
      </c>
      <c r="C116" s="290" t="str">
        <f>IF(Badges!L360="A","A"," ")</f>
        <v xml:space="preserve"> </v>
      </c>
      <c r="E116" s="289"/>
      <c r="F116" s="292" t="str">
        <f>Badges!C434</f>
        <v>Make a snack "in disguise"</v>
      </c>
      <c r="G116" s="290" t="str">
        <f>IF(Badges!L434="A","A"," ")</f>
        <v xml:space="preserve"> </v>
      </c>
      <c r="I116" s="289"/>
      <c r="J116" s="292" t="str">
        <f>Badges!C507</f>
        <v>Make a model of a bug house</v>
      </c>
      <c r="K116" s="290" t="str">
        <f>IF(Badges!L507="A","A"," ")</f>
        <v xml:space="preserve"> </v>
      </c>
      <c r="M116" s="289"/>
      <c r="N116" s="292" t="str">
        <f>Badges!C584</f>
        <v>If you want to help others with your</v>
      </c>
      <c r="O116" s="290" t="str">
        <f>IF(Badges!L584="A","A"," ")</f>
        <v xml:space="preserve"> </v>
      </c>
      <c r="Q116" s="480" t="str">
        <f>'Fun Patches'!C32</f>
        <v>&lt;List Patch Here&gt;</v>
      </c>
      <c r="R116" s="481"/>
      <c r="S116" s="297" t="str">
        <f>IF('Fun Patches'!L32="A","A"," ")</f>
        <v xml:space="preserve"> </v>
      </c>
    </row>
    <row r="117" spans="1:22">
      <c r="A117" s="289"/>
      <c r="B117" s="292" t="str">
        <f>Badges!C361</f>
        <v>Paint an outdoor landscape</v>
      </c>
      <c r="C117" s="290" t="str">
        <f>IF(Badges!L361="A","A"," ")</f>
        <v xml:space="preserve"> </v>
      </c>
      <c r="E117" s="289"/>
      <c r="F117" s="292" t="str">
        <f>Badges!C435</f>
        <v>Make your own cookies</v>
      </c>
      <c r="G117" s="290" t="str">
        <f>IF(Badges!L435="A","A"," ")</f>
        <v xml:space="preserve"> </v>
      </c>
      <c r="I117" s="289"/>
      <c r="J117" s="292" t="str">
        <f>Badges!C508</f>
        <v>For one week, watch a spider</v>
      </c>
      <c r="K117" s="290" t="str">
        <f>IF(Badges!L508="A","A"," ")</f>
        <v xml:space="preserve"> </v>
      </c>
      <c r="M117" s="289">
        <v>5</v>
      </c>
      <c r="N117" s="292" t="str">
        <f>Badges!C585</f>
        <v>Tell your cookie customers how</v>
      </c>
      <c r="O117" s="304"/>
      <c r="Q117" s="480" t="str">
        <f>'Fun Patches'!C33</f>
        <v>&lt;List Patch Here&gt;</v>
      </c>
      <c r="R117" s="481"/>
      <c r="S117" s="297" t="str">
        <f>IF('Fun Patches'!L33="A","A"," ")</f>
        <v xml:space="preserve"> </v>
      </c>
    </row>
    <row r="118" spans="1:22">
      <c r="A118" s="289"/>
      <c r="B118" s="292" t="str">
        <f>Badges!C362</f>
        <v>Paint a still live.</v>
      </c>
      <c r="C118" s="290" t="str">
        <f>IF(Badges!L362="A","A","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IF(Badges!L586="A","A"," ")</f>
        <v xml:space="preserve"> </v>
      </c>
      <c r="Q118" s="480" t="str">
        <f>'Fun Patches'!C34</f>
        <v>&lt;List Patch Here&gt;</v>
      </c>
      <c r="R118" s="481"/>
      <c r="S118" s="297" t="str">
        <f>IF('Fun Patches'!L34="A","A"," ")</f>
        <v xml:space="preserve"> </v>
      </c>
    </row>
    <row r="119" spans="1:22">
      <c r="A119" s="289">
        <v>3</v>
      </c>
      <c r="B119" s="292" t="str">
        <f>Badges!C363</f>
        <v>Paint a mood</v>
      </c>
      <c r="C119" s="304"/>
      <c r="E119" s="289"/>
      <c r="F119" s="292" t="str">
        <f>Badges!C437</f>
        <v>Make no-bake energy bars</v>
      </c>
      <c r="G119" s="290" t="str">
        <f>IF(Badges!L437="A","A"," ")</f>
        <v xml:space="preserve"> </v>
      </c>
      <c r="I119" s="289"/>
      <c r="J119" s="292" t="str">
        <f>Badges!C510</f>
        <v>Visit a farm</v>
      </c>
      <c r="K119" s="290" t="str">
        <f>IF(Badges!L510="A","A"," ")</f>
        <v xml:space="preserve"> </v>
      </c>
      <c r="M119" s="349"/>
      <c r="N119" s="339"/>
      <c r="O119" s="350"/>
      <c r="Q119" s="480" t="str">
        <f>'Fun Patches'!C35</f>
        <v>&lt;List Patch Here&gt;</v>
      </c>
      <c r="R119" s="481"/>
      <c r="S119" s="297" t="str">
        <f>IF('Fun Patches'!L35="A","A"," ")</f>
        <v xml:space="preserve"> </v>
      </c>
    </row>
    <row r="120" spans="1:22">
      <c r="A120" s="289"/>
      <c r="B120" s="292" t="str">
        <f>Badges!C364</f>
        <v>Calm</v>
      </c>
      <c r="C120" s="290" t="str">
        <f>IF(Badges!L364="A","A"," ")</f>
        <v xml:space="preserve"> </v>
      </c>
      <c r="E120" s="289"/>
      <c r="F120" s="292" t="str">
        <f>Badges!C438</f>
        <v>Create a snack for a group</v>
      </c>
      <c r="G120" s="290" t="str">
        <f>IF(Badges!L438="A","A"," ")</f>
        <v xml:space="preserve"> </v>
      </c>
      <c r="I120" s="289"/>
      <c r="J120" s="292" t="str">
        <f>Badges!C511</f>
        <v>Take a bug walk or bug hike</v>
      </c>
      <c r="K120" s="290" t="str">
        <f>IF(Badges!L511="A","A"," ")</f>
        <v xml:space="preserve"> </v>
      </c>
      <c r="M120" s="464" t="s">
        <v>127</v>
      </c>
      <c r="N120" s="468"/>
      <c r="O120" s="468"/>
      <c r="Q120" s="480" t="str">
        <f>'Fun Patches'!C36</f>
        <v>&lt;List Patch Here&gt;</v>
      </c>
      <c r="R120" s="481"/>
      <c r="S120" s="297" t="str">
        <f>IF('Fun Patches'!L36="A","A"," ")</f>
        <v xml:space="preserve"> </v>
      </c>
    </row>
    <row r="121" spans="1:22">
      <c r="A121" s="289"/>
      <c r="B121" s="292" t="str">
        <f>Badges!C365</f>
        <v>Happy</v>
      </c>
      <c r="C121" s="290" t="str">
        <f>IF(Badges!L365="A","A"," ")</f>
        <v xml:space="preserve"> </v>
      </c>
      <c r="E121" s="289"/>
      <c r="F121" s="292" t="str">
        <f>Badges!C439</f>
        <v>Make a lunchtime snack</v>
      </c>
      <c r="G121" s="290" t="str">
        <f>IF(Badges!L439="A","A"," ")</f>
        <v xml:space="preserve"> </v>
      </c>
      <c r="I121" s="289"/>
      <c r="J121" s="292" t="str">
        <f>Badges!C512</f>
        <v>Visit a museum, zoo, or botanical</v>
      </c>
      <c r="K121" s="290" t="str">
        <f>IF(Badges!L512="A","A"," ")</f>
        <v xml:space="preserve"> </v>
      </c>
      <c r="M121" s="482" t="str">
        <f>'Fun Patches'!C5</f>
        <v>&lt;List Patch Here&gt;</v>
      </c>
      <c r="N121" s="483"/>
      <c r="O121" s="290" t="str">
        <f>IF('Fun Patches'!L5="A","A"," ")</f>
        <v xml:space="preserve"> </v>
      </c>
      <c r="Q121" s="480" t="str">
        <f>'Fun Patches'!C37</f>
        <v>&lt;List Patch Here&gt;</v>
      </c>
      <c r="R121" s="481"/>
      <c r="S121" s="297" t="str">
        <f>IF('Fun Patches'!L37="A","A"," ")</f>
        <v xml:space="preserve"> </v>
      </c>
    </row>
    <row r="122" spans="1:22">
      <c r="A122" s="289"/>
      <c r="B122" s="292" t="str">
        <f>Badges!C366</f>
        <v>Angry</v>
      </c>
      <c r="C122" s="290" t="str">
        <f>IF(Badges!L366="A","A","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Patches'!L6="A","A"," ")</f>
        <v xml:space="preserve"> </v>
      </c>
      <c r="Q122" s="480" t="str">
        <f>'Fun Patches'!C38</f>
        <v>&lt;List Patch Here&gt;</v>
      </c>
      <c r="R122" s="481"/>
      <c r="S122" s="297" t="str">
        <f>IF('Fun Patches'!L38="A","A"," ")</f>
        <v xml:space="preserve"> </v>
      </c>
    </row>
    <row r="123" spans="1:22">
      <c r="A123" s="289">
        <v>4</v>
      </c>
      <c r="B123" s="292" t="str">
        <f>Badges!C367</f>
        <v>Paint without brushes</v>
      </c>
      <c r="C123" s="304"/>
      <c r="E123" s="289"/>
      <c r="F123" s="292" t="str">
        <f>Badges!C441</f>
        <v>Make your own milk shake</v>
      </c>
      <c r="G123" s="290" t="str">
        <f>IF(Badges!L441="A","A"," ")</f>
        <v xml:space="preserve"> </v>
      </c>
      <c r="I123" s="289">
        <v>1</v>
      </c>
      <c r="J123" s="292" t="str">
        <f>Badges!C517</f>
        <v>Shop for elf items with your elf doll</v>
      </c>
      <c r="K123" s="304"/>
      <c r="M123" s="480" t="str">
        <f>'Fun Patches'!C7</f>
        <v>&lt;List Patch Here&gt;</v>
      </c>
      <c r="N123" s="481"/>
      <c r="O123" s="297" t="str">
        <f>IF('Fun Patches'!L7="A","A"," ")</f>
        <v xml:space="preserve"> </v>
      </c>
      <c r="Q123" s="480" t="str">
        <f>'Fun Patches'!C39</f>
        <v>&lt;List Patch Here&gt;</v>
      </c>
      <c r="R123" s="481"/>
      <c r="S123" s="297" t="str">
        <f>IF('Fun Patches'!L39="A","A"," ")</f>
        <v xml:space="preserve"> </v>
      </c>
    </row>
    <row r="124" spans="1:22">
      <c r="A124" s="289"/>
      <c r="B124" s="292" t="str">
        <f>Badges!C368</f>
        <v>Paint something from nature</v>
      </c>
      <c r="C124" s="290" t="str">
        <f>IF(Badges!L368="A","A"," ")</f>
        <v xml:space="preserve"> </v>
      </c>
      <c r="E124" s="289"/>
      <c r="F124" s="292" t="str">
        <f>Badges!C442</f>
        <v>Make your own fruit smoothie</v>
      </c>
      <c r="G124" s="290" t="str">
        <f>IF(Badges!L442="A","A"," ")</f>
        <v xml:space="preserve"> </v>
      </c>
      <c r="I124" s="289"/>
      <c r="J124" s="292" t="str">
        <f>Badges!C518</f>
        <v>Go shopping…at home</v>
      </c>
      <c r="K124" s="290" t="str">
        <f>IF(Badges!L518="A","A"," ")</f>
        <v xml:space="preserve"> </v>
      </c>
      <c r="M124" s="480" t="str">
        <f>'Fun Patches'!C8</f>
        <v>&lt;List Patch Here&gt;</v>
      </c>
      <c r="N124" s="481"/>
      <c r="O124" s="297" t="str">
        <f>IF('Fun Patches'!L8="A","A"," ")</f>
        <v xml:space="preserve"> </v>
      </c>
      <c r="Q124" s="480" t="str">
        <f>'Fun Patches'!C40</f>
        <v>&lt;List Patch Here&gt;</v>
      </c>
      <c r="R124" s="481"/>
      <c r="S124" s="297" t="str">
        <f>IF('Fun Patches'!L40="A","A"," ")</f>
        <v xml:space="preserve"> </v>
      </c>
    </row>
    <row r="125" spans="1:22">
      <c r="A125" s="289"/>
      <c r="B125" s="292" t="str">
        <f>Badges!C369</f>
        <v>Paint with indoor objects</v>
      </c>
      <c r="C125" s="290" t="str">
        <f>IF(Badges!L369="A","A"," ")</f>
        <v xml:space="preserve"> </v>
      </c>
      <c r="E125" s="289"/>
      <c r="F125" s="292" t="str">
        <f>Badges!C443</f>
        <v>Make your own party punch</v>
      </c>
      <c r="G125" s="290" t="str">
        <f>IF(Badges!L443="A","A"," ")</f>
        <v xml:space="preserve"> </v>
      </c>
      <c r="I125" s="289"/>
      <c r="J125" s="292" t="str">
        <f>Badges!C519</f>
        <v>Go shopping with a Brownie friends</v>
      </c>
      <c r="K125" s="290" t="str">
        <f>IF(Badges!L519="A","A"," ")</f>
        <v xml:space="preserve"> </v>
      </c>
      <c r="M125" s="480" t="str">
        <f>'Fun Patches'!C9</f>
        <v>&lt;List Patch Here&gt;</v>
      </c>
      <c r="N125" s="481"/>
      <c r="O125" s="297" t="str">
        <f>IF('Fun Patches'!L9="A","A"," ")</f>
        <v xml:space="preserve"> </v>
      </c>
      <c r="Q125" s="480" t="str">
        <f>'Fun Patches'!C41</f>
        <v>&lt;List Patch Here&gt;</v>
      </c>
      <c r="R125" s="481"/>
      <c r="S125" s="297" t="str">
        <f>IF('Fun Patches'!L41="A","A"," ")</f>
        <v xml:space="preserve"> </v>
      </c>
    </row>
    <row r="126" spans="1:22">
      <c r="A126" s="289"/>
      <c r="B126" s="292" t="str">
        <f>Badges!C370</f>
        <v>Paint with a stamp</v>
      </c>
      <c r="C126" s="290" t="str">
        <f>IF(Badges!L370="A","A"," ")</f>
        <v xml:space="preserve"> </v>
      </c>
      <c r="E126" s="466" t="str">
        <f>Badges!B446</f>
        <v>Brownie First Aid</v>
      </c>
      <c r="F126" s="467"/>
      <c r="G126" s="467"/>
      <c r="I126" s="289"/>
      <c r="J126" s="292" t="str">
        <f>Badges!C520</f>
        <v>Go shopping with your Brownie</v>
      </c>
      <c r="K126" s="290" t="str">
        <f>IF(Badges!L520="A","A"," ")</f>
        <v xml:space="preserve"> </v>
      </c>
      <c r="M126" s="480" t="str">
        <f>'Fun Patches'!C10</f>
        <v>&lt;List Patch Here&gt;</v>
      </c>
      <c r="N126" s="481"/>
      <c r="O126" s="297" t="str">
        <f>IF('Fun Patches'!L10="A","A"," ")</f>
        <v xml:space="preserve"> </v>
      </c>
      <c r="Q126" s="480" t="str">
        <f>'Fun Patches'!C42</f>
        <v>&lt;List Patch Here&gt;</v>
      </c>
      <c r="R126" s="481"/>
      <c r="S126" s="297" t="str">
        <f>IF('Fun Patches'!L42="A","A","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Patches'!L11="A","A"," ")</f>
        <v xml:space="preserve"> </v>
      </c>
      <c r="Q127" s="480" t="str">
        <f>'Fun Patches'!C43</f>
        <v>&lt;List Patch Here&gt;</v>
      </c>
      <c r="R127" s="481"/>
      <c r="S127" s="297" t="str">
        <f>IF('Fun Patches'!L43="A","A"," ")</f>
        <v xml:space="preserve"> </v>
      </c>
    </row>
    <row r="128" spans="1:22">
      <c r="A128" s="289"/>
      <c r="B128" s="292" t="str">
        <f>Badges!C372</f>
        <v>Paint a mural that tells a story</v>
      </c>
      <c r="C128" s="290" t="str">
        <f>IF(Badges!L372="A","A"," ")</f>
        <v xml:space="preserve"> </v>
      </c>
      <c r="E128" s="289"/>
      <c r="F128" s="292" t="str">
        <f>Badges!C448</f>
        <v>Role-play 911</v>
      </c>
      <c r="G128" s="290" t="str">
        <f>IF(Badges!L448="A","A"," ")</f>
        <v xml:space="preserve"> </v>
      </c>
      <c r="I128" s="289"/>
      <c r="J128" s="292" t="str">
        <f>Badges!C522</f>
        <v>Shop at a store</v>
      </c>
      <c r="K128" s="290" t="str">
        <f>IF(Badges!L522="A","A"," ")</f>
        <v xml:space="preserve"> </v>
      </c>
      <c r="M128" s="480" t="str">
        <f>'Fun Patches'!C12</f>
        <v>&lt;List Patch Here&gt;</v>
      </c>
      <c r="N128" s="481"/>
      <c r="O128" s="297" t="str">
        <f>IF('Fun Patches'!L12="A","A"," ")</f>
        <v xml:space="preserve"> </v>
      </c>
      <c r="Q128" s="480" t="str">
        <f>'Fun Patches'!C44</f>
        <v>&lt;List Patch Here&gt;</v>
      </c>
      <c r="R128" s="481"/>
      <c r="S128" s="297" t="str">
        <f>IF('Fun Patches'!L44="A","A"," ")</f>
        <v xml:space="preserve"> </v>
      </c>
    </row>
    <row r="129" spans="1:19">
      <c r="A129" s="289"/>
      <c r="B129" s="292" t="str">
        <f>Badges!C373</f>
        <v>Paint a mural about your Girl</v>
      </c>
      <c r="C129" s="290" t="str">
        <f>IF(Badges!L373="A","A"," ")</f>
        <v xml:space="preserve"> </v>
      </c>
      <c r="E129" s="289"/>
      <c r="F129" s="292" t="str">
        <f>Badges!C449</f>
        <v>Practice 911 with a friend or family</v>
      </c>
      <c r="G129" s="290" t="str">
        <f>IF(Badges!L449="A","A"," ")</f>
        <v xml:space="preserve"> </v>
      </c>
      <c r="I129" s="289"/>
      <c r="J129" s="292" t="str">
        <f>Badges!C523</f>
        <v>Shop on paper</v>
      </c>
      <c r="K129" s="290" t="str">
        <f>IF(Badges!L523="A","A"," ")</f>
        <v xml:space="preserve"> </v>
      </c>
      <c r="M129" s="480" t="str">
        <f>'Fun Patches'!C13</f>
        <v>&lt;List Patch Here&gt;</v>
      </c>
      <c r="N129" s="481"/>
      <c r="O129" s="297" t="str">
        <f>IF('Fun Patches'!L13="A","A"," ")</f>
        <v xml:space="preserve"> </v>
      </c>
      <c r="Q129" s="480" t="str">
        <f>'Fun Patches'!C45</f>
        <v>&lt;List Patch Here&gt;</v>
      </c>
      <c r="R129" s="481"/>
      <c r="S129" s="297" t="str">
        <f>IF('Fun Patches'!L45="A","A"," ")</f>
        <v xml:space="preserve"> </v>
      </c>
    </row>
    <row r="130" spans="1:19">
      <c r="A130" s="289"/>
      <c r="B130" s="292" t="str">
        <f>Badges!C374</f>
        <v>Paint a mural that tells the story</v>
      </c>
      <c r="C130" s="290" t="str">
        <f>IF(Badges!L374="A","A"," ")</f>
        <v xml:space="preserve"> </v>
      </c>
      <c r="E130" s="289"/>
      <c r="F130" s="292" t="str">
        <f>Badges!C450</f>
        <v>Get advice from an expert</v>
      </c>
      <c r="G130" s="290" t="str">
        <f>IF(Badges!L450="A","A"," ")</f>
        <v xml:space="preserve"> </v>
      </c>
      <c r="I130" s="289"/>
      <c r="J130" s="292" t="str">
        <f>Badges!C524</f>
        <v>Shop online</v>
      </c>
      <c r="K130" s="290" t="str">
        <f>IF(Badges!L524="A","A"," ")</f>
        <v xml:space="preserve"> </v>
      </c>
      <c r="M130" s="480" t="str">
        <f>'Fun Patches'!C14</f>
        <v>&lt;List Patch Here&gt;</v>
      </c>
      <c r="N130" s="481"/>
      <c r="O130" s="297" t="str">
        <f>IF('Fun Patches'!L14="A","A"," ")</f>
        <v xml:space="preserve"> </v>
      </c>
      <c r="Q130" s="480" t="str">
        <f>'Fun Patches'!C46</f>
        <v>&lt;List Patch Here&gt;</v>
      </c>
      <c r="R130" s="481"/>
      <c r="S130" s="297" t="str">
        <f>IF('Fun Patches'!L46="A","A","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Patches'!L15="A","A"," ")</f>
        <v xml:space="preserve"> </v>
      </c>
      <c r="Q131" s="482" t="str">
        <f>'Fun Patches'!C47</f>
        <v>&lt;List Patch Here&gt;</v>
      </c>
      <c r="R131" s="483"/>
      <c r="S131" s="290" t="str">
        <f>IF('Fun Patches'!L47="A","A"," ")</f>
        <v xml:space="preserve"> </v>
      </c>
    </row>
    <row r="132" spans="1:19">
      <c r="A132" s="289">
        <v>1</v>
      </c>
      <c r="B132" s="292" t="str">
        <f>Badges!C378</f>
        <v>Follow the rules</v>
      </c>
      <c r="C132" s="304"/>
      <c r="E132" s="289"/>
      <c r="F132" s="292" t="str">
        <f>Badges!C452</f>
        <v>Interview a medical professional</v>
      </c>
      <c r="G132" s="290" t="str">
        <f>IF(Badges!L452="A","A"," ")</f>
        <v xml:space="preserve"> </v>
      </c>
      <c r="I132" s="289"/>
      <c r="J132" s="292" t="str">
        <f>Badges!C526</f>
        <v>Browse through catalogs</v>
      </c>
      <c r="K132" s="290" t="str">
        <f>IF(Badges!L526="A","A"," ")</f>
        <v xml:space="preserve"> </v>
      </c>
      <c r="M132" s="480" t="str">
        <f>'Fun Patches'!C16</f>
        <v>&lt;List Patch Here&gt;</v>
      </c>
      <c r="N132" s="481"/>
      <c r="O132" s="297" t="str">
        <f>IF('Fun Patches'!L16="A","A"," ")</f>
        <v xml:space="preserve"> </v>
      </c>
      <c r="Q132" s="480" t="str">
        <f>'Fun Patches'!C48</f>
        <v>&lt;List Patch Here&gt;</v>
      </c>
      <c r="R132" s="481"/>
      <c r="S132" s="297" t="str">
        <f>IF('Fun Patches'!L48="A","A"," ")</f>
        <v xml:space="preserve"> </v>
      </c>
    </row>
    <row r="133" spans="1:19">
      <c r="A133" s="289"/>
      <c r="B133" s="292" t="str">
        <f>Badges!C379</f>
        <v>Teach the rules of an active</v>
      </c>
      <c r="C133" s="290" t="str">
        <f>IF(Badges!L379="A","A"," ")</f>
        <v xml:space="preserve"> </v>
      </c>
      <c r="E133" s="289"/>
      <c r="F133" s="292" t="str">
        <f>Badges!C453</f>
        <v>Talk to the police</v>
      </c>
      <c r="G133" s="290" t="str">
        <f>IF(Badges!L453="A","A"," ")</f>
        <v xml:space="preserve"> </v>
      </c>
      <c r="I133" s="289"/>
      <c r="J133" s="292" t="str">
        <f>Badges!C527</f>
        <v>Go to the mall</v>
      </c>
      <c r="K133" s="290" t="str">
        <f>IF(Badges!L527="A","A"," ")</f>
        <v xml:space="preserve"> </v>
      </c>
      <c r="M133" s="482" t="str">
        <f>'Fun Patches'!C17</f>
        <v>&lt;List Patch Here&gt;</v>
      </c>
      <c r="N133" s="483"/>
      <c r="O133" s="290" t="str">
        <f>IF('Fun Patches'!L17="A","A"," ")</f>
        <v xml:space="preserve"> </v>
      </c>
      <c r="Q133" s="480" t="str">
        <f>'Fun Patches'!C49</f>
        <v>&lt;List Patch Here&gt;</v>
      </c>
      <c r="R133" s="481"/>
      <c r="S133" s="297" t="str">
        <f>IF('Fun Patches'!L49="A","A"," ")</f>
        <v xml:space="preserve"> </v>
      </c>
    </row>
    <row r="134" spans="1:19">
      <c r="A134" s="289"/>
      <c r="B134" s="292" t="str">
        <f>Badges!C380</f>
        <v>Make up two new rules for hide</v>
      </c>
      <c r="C134" s="290" t="str">
        <f>IF(Badges!L380="A","A"," ")</f>
        <v xml:space="preserve"> </v>
      </c>
      <c r="E134" s="289"/>
      <c r="F134" s="292" t="str">
        <f>Badges!C454</f>
        <v>Visit a fire station</v>
      </c>
      <c r="G134" s="290" t="str">
        <f>IF(Badges!L454="A","A"," ")</f>
        <v xml:space="preserve"> </v>
      </c>
      <c r="I134" s="289"/>
      <c r="J134" s="292" t="str">
        <f>Badges!C528</f>
        <v>Shop secondhand</v>
      </c>
      <c r="K134" s="290" t="str">
        <f>IF(Badges!L528="A","A"," ")</f>
        <v xml:space="preserve"> </v>
      </c>
      <c r="M134" s="480" t="str">
        <f>'Fun Patches'!C18</f>
        <v>&lt;List Patch Here&gt;</v>
      </c>
      <c r="N134" s="481"/>
      <c r="O134" s="297" t="str">
        <f>IF('Fun Patches'!L18="A","A"," ")</f>
        <v xml:space="preserve"> </v>
      </c>
      <c r="Q134" s="480" t="str">
        <f>'Fun Patches'!C50</f>
        <v>&lt;List Patch Here&gt;</v>
      </c>
      <c r="R134" s="481"/>
      <c r="S134" s="297" t="str">
        <f>IF('Fun Patches'!L50="A","A"," ")</f>
        <v xml:space="preserve"> </v>
      </c>
    </row>
    <row r="135" spans="1:19">
      <c r="A135" s="289"/>
      <c r="B135" s="292" t="str">
        <f>Badges!C381</f>
        <v>Learn two rules for a sport or</v>
      </c>
      <c r="C135" s="290" t="str">
        <f>IF(Badges!L381="A","A","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Patches'!L19="A","A"," ")</f>
        <v xml:space="preserve"> </v>
      </c>
      <c r="Q135" s="480" t="str">
        <f>'Fun Patches'!C51</f>
        <v>&lt;List Patch Here&gt;</v>
      </c>
      <c r="R135" s="481"/>
      <c r="S135" s="297" t="str">
        <f>IF('Fun Patches'!L51="A","A"," ")</f>
        <v xml:space="preserve"> </v>
      </c>
    </row>
    <row r="136" spans="1:19">
      <c r="A136" s="289">
        <v>2</v>
      </c>
      <c r="B136" s="292" t="str">
        <f>Badges!C382</f>
        <v>Include everyone</v>
      </c>
      <c r="C136" s="304"/>
      <c r="E136" s="289"/>
      <c r="F136" s="292" t="str">
        <f>Badges!C456</f>
        <v>Make a first aid kit for your home</v>
      </c>
      <c r="G136" s="290" t="str">
        <f>IF(Badges!L456="A","A"," ")</f>
        <v xml:space="preserve"> </v>
      </c>
      <c r="I136" s="289"/>
      <c r="J136" s="292" t="str">
        <f>Badges!C530</f>
        <v>You have $15 total</v>
      </c>
      <c r="K136" s="290" t="str">
        <f>IF(Badges!L530="A","A"," ")</f>
        <v xml:space="preserve"> </v>
      </c>
      <c r="M136" s="480" t="str">
        <f>'Fun Patches'!C20</f>
        <v>&lt;List Patch Here&gt;</v>
      </c>
      <c r="N136" s="481"/>
      <c r="O136" s="297" t="str">
        <f>IF('Fun Patches'!L20="A","A"," ")</f>
        <v xml:space="preserve"> </v>
      </c>
      <c r="Q136" s="480" t="str">
        <f>'Fun Patches'!C52</f>
        <v>&lt;List Patch Here&gt;</v>
      </c>
      <c r="R136" s="481"/>
      <c r="S136" s="297" t="str">
        <f>IF('Fun Patches'!L52="A","A"," ")</f>
        <v xml:space="preserve"> </v>
      </c>
    </row>
    <row r="137" spans="1:19">
      <c r="A137" s="289"/>
      <c r="B137" s="292" t="str">
        <f>Badges!C383</f>
        <v>Ask a woman about Title IX</v>
      </c>
      <c r="C137" s="290" t="str">
        <f>IF(Badges!L383="A","A"," ")</f>
        <v xml:space="preserve"> </v>
      </c>
      <c r="E137" s="289"/>
      <c r="F137" s="292" t="str">
        <f>Badges!C457</f>
        <v>Make a kit for your Girl Scout</v>
      </c>
      <c r="G137" s="290" t="str">
        <f>IF(Badges!L457="A","A"," ")</f>
        <v xml:space="preserve"> </v>
      </c>
      <c r="I137" s="289"/>
      <c r="J137" s="292" t="str">
        <f>Badges!C531</f>
        <v>You have $30 total</v>
      </c>
      <c r="K137" s="290" t="str">
        <f>IF(Badges!L531="A","A"," ")</f>
        <v xml:space="preserve"> </v>
      </c>
      <c r="M137" s="480" t="str">
        <f>'Fun Patches'!C21</f>
        <v>&lt;List Patch Here&gt;</v>
      </c>
      <c r="N137" s="481"/>
      <c r="O137" s="297" t="str">
        <f>IF('Fun Patches'!L21="A","A"," ")</f>
        <v xml:space="preserve"> </v>
      </c>
      <c r="Q137" s="480" t="str">
        <f>'Fun Patches'!C53</f>
        <v>&lt;List Patch Here&gt;</v>
      </c>
      <c r="R137" s="481"/>
      <c r="S137" s="297" t="str">
        <f>IF('Fun Patches'!L53="A","A"," ")</f>
        <v xml:space="preserve"> </v>
      </c>
    </row>
    <row r="138" spans="1:19">
      <c r="A138" s="289"/>
      <c r="B138" s="292" t="str">
        <f>Badges!C384</f>
        <v>Find a sport that women play</v>
      </c>
      <c r="C138" s="290" t="str">
        <f>IF(Badges!L384="A","A"," ")</f>
        <v xml:space="preserve"> </v>
      </c>
      <c r="E138" s="289"/>
      <c r="F138" s="292" t="str">
        <f>Badges!C458</f>
        <v>Make a first aid kit and donate it</v>
      </c>
      <c r="G138" s="290" t="str">
        <f>IF(Badges!L458="A","A"," ")</f>
        <v xml:space="preserve"> </v>
      </c>
      <c r="I138" s="289"/>
      <c r="J138" s="292" t="str">
        <f>Badges!C532</f>
        <v>Pool your money</v>
      </c>
      <c r="K138" s="290" t="str">
        <f>IF(Badges!L532="A","A"," ")</f>
        <v xml:space="preserve"> </v>
      </c>
      <c r="M138" s="480" t="str">
        <f>'Fun Patches'!C22</f>
        <v>&lt;List Patch Here&gt;</v>
      </c>
      <c r="N138" s="481"/>
      <c r="O138" s="297" t="str">
        <f>IF('Fun Patches'!L22="A","A"," ")</f>
        <v xml:space="preserve"> </v>
      </c>
      <c r="Q138" s="480" t="str">
        <f>'Fun Patches'!C54</f>
        <v>&lt;List Patch Here&gt;</v>
      </c>
      <c r="R138" s="481"/>
      <c r="S138" s="297" t="str">
        <f>IF('Fun Patches'!L54="A","A"," ")</f>
        <v xml:space="preserve"> </v>
      </c>
    </row>
    <row r="139" spans="1:19">
      <c r="A139" s="289"/>
      <c r="B139" s="292" t="str">
        <f>Badges!C385</f>
        <v>Learn about disabilities and</v>
      </c>
      <c r="C139" s="290" t="str">
        <f>IF(Badges!L385="A","A"," ")</f>
        <v xml:space="preserve"> </v>
      </c>
      <c r="M139" s="480" t="str">
        <f>'Fun Patches'!C23</f>
        <v>&lt;List Patch Here&gt;</v>
      </c>
      <c r="N139" s="481"/>
      <c r="O139" s="297" t="str">
        <f>IF('Fun Patches'!L23="A","A"," ")</f>
        <v xml:space="preserve"> </v>
      </c>
    </row>
    <row r="140" spans="1:19" ht="23.25">
      <c r="A140" s="471" t="str">
        <f ca="1">MID(CELL("filename",A78),FIND(IF(ISERROR(FIND("]",CELL("filename",A78))),"$","]"),CELL("filename",A78))+1,256)</f>
        <v>Brownie 9</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Own'!L31="A","A"," ")</f>
        <v xml:space="preserve"> </v>
      </c>
      <c r="I142" s="289">
        <v>1</v>
      </c>
      <c r="J142" s="354" t="str">
        <f>'Council Own'!C55</f>
        <v>&lt;List Requirement Here&gt;</v>
      </c>
      <c r="K142" s="297" t="str">
        <f>IF('Council Own'!L55="A","A"," ")</f>
        <v xml:space="preserve"> </v>
      </c>
      <c r="M142" s="289">
        <v>1</v>
      </c>
      <c r="N142" s="354" t="str">
        <f>'Council Own'!C79</f>
        <v>&lt;List Requirement Here&gt;</v>
      </c>
      <c r="O142" s="297" t="str">
        <f>IF('Council Own'!L79="A","A"," ")</f>
        <v xml:space="preserve"> </v>
      </c>
      <c r="Q142" s="289">
        <v>1</v>
      </c>
      <c r="R142" s="354" t="str">
        <f>'Council Own'!C103</f>
        <v>&lt;List Requirement Here&gt;</v>
      </c>
      <c r="S142" s="297" t="str">
        <f>IF('Council Own'!L103="A","A"," ")</f>
        <v xml:space="preserve"> </v>
      </c>
    </row>
    <row r="143" spans="1:19">
      <c r="A143" s="499" t="str">
        <f>'Council Own'!B6</f>
        <v>&lt;&lt;List Badge Here&gt;&gt;</v>
      </c>
      <c r="B143" s="500"/>
      <c r="C143" s="291" t="str">
        <f>IF('Council Own'!L28="C","C",IF('Council Own'!L28="P","P",""))</f>
        <v/>
      </c>
      <c r="E143" s="289"/>
      <c r="F143" s="354" t="str">
        <f>'Council Own'!C32</f>
        <v>&lt;List Requirement Here&gt;</v>
      </c>
      <c r="G143" s="297" t="str">
        <f>IF('Council Own'!L32="A","A"," ")</f>
        <v xml:space="preserve"> </v>
      </c>
      <c r="I143" s="289"/>
      <c r="J143" s="354" t="str">
        <f>'Council Own'!C56</f>
        <v>&lt;List Requirement Here&gt;</v>
      </c>
      <c r="K143" s="297" t="str">
        <f>IF('Council Own'!L56="A","A"," ")</f>
        <v xml:space="preserve"> </v>
      </c>
      <c r="M143" s="289"/>
      <c r="N143" s="354" t="str">
        <f>'Council Own'!C80</f>
        <v>&lt;List Requirement Here&gt;</v>
      </c>
      <c r="O143" s="297" t="str">
        <f>IF('Council Own'!L80="A","A"," ")</f>
        <v xml:space="preserve"> </v>
      </c>
      <c r="Q143" s="289"/>
      <c r="R143" s="354" t="str">
        <f>'Council Own'!C104</f>
        <v>&lt;List Requirement Here&gt;</v>
      </c>
      <c r="S143" s="297" t="str">
        <f>IF('Council Own'!L104="A","A"," ")</f>
        <v xml:space="preserve"> </v>
      </c>
    </row>
    <row r="144" spans="1:19">
      <c r="A144" s="499" t="str">
        <f>'Council Own'!B30</f>
        <v>&lt;&lt;List Badge Here&gt;&gt;</v>
      </c>
      <c r="B144" s="500"/>
      <c r="C144" s="291" t="str">
        <f>IF('Council Own'!L52="C","C",IF('Council Own'!L52="P","P",""))</f>
        <v/>
      </c>
      <c r="E144" s="289"/>
      <c r="F144" s="354" t="str">
        <f>'Council Own'!C33</f>
        <v>&lt;List Requirement Here&gt;</v>
      </c>
      <c r="G144" s="297" t="str">
        <f>IF('Council Own'!L33="A","A"," ")</f>
        <v xml:space="preserve"> </v>
      </c>
      <c r="I144" s="289"/>
      <c r="J144" s="354" t="str">
        <f>'Council Own'!C57</f>
        <v>&lt;List Requirement Here&gt;</v>
      </c>
      <c r="K144" s="297" t="str">
        <f>IF('Council Own'!L57="A","A"," ")</f>
        <v xml:space="preserve"> </v>
      </c>
      <c r="M144" s="289"/>
      <c r="N144" s="354" t="str">
        <f>'Council Own'!C81</f>
        <v>&lt;List Requirement Here&gt;</v>
      </c>
      <c r="O144" s="297" t="str">
        <f>IF('Council Own'!L81="A","A"," ")</f>
        <v xml:space="preserve"> </v>
      </c>
      <c r="Q144" s="289"/>
      <c r="R144" s="354" t="str">
        <f>'Council Own'!C105</f>
        <v>&lt;List Requirement Here&gt;</v>
      </c>
      <c r="S144" s="297" t="str">
        <f>IF('Council Own'!L105="A","A"," ")</f>
        <v xml:space="preserve"> </v>
      </c>
    </row>
    <row r="145" spans="1:19" ht="12.75" customHeight="1">
      <c r="A145" s="499" t="str">
        <f>'Council Own'!B54</f>
        <v>&lt;&lt;List Badge Here&gt;&gt;</v>
      </c>
      <c r="B145" s="500"/>
      <c r="C145" s="291" t="str">
        <f>IF('Council Own'!L76="C","C",IF('Council Own'!L76="P","P",""))</f>
        <v/>
      </c>
      <c r="E145" s="289"/>
      <c r="F145" s="354" t="str">
        <f>'Council Own'!C34</f>
        <v>&lt;List Requirement Here&gt;</v>
      </c>
      <c r="G145" s="297" t="str">
        <f>IF('Council Own'!L34="A","A"," ")</f>
        <v xml:space="preserve"> </v>
      </c>
      <c r="I145" s="289"/>
      <c r="J145" s="354" t="str">
        <f>'Council Own'!C58</f>
        <v>&lt;List Requirement Here&gt;</v>
      </c>
      <c r="K145" s="297" t="str">
        <f>IF('Council Own'!L58="A","A"," ")</f>
        <v xml:space="preserve"> </v>
      </c>
      <c r="M145" s="289"/>
      <c r="N145" s="354" t="str">
        <f>'Council Own'!C82</f>
        <v>&lt;List Requirement Here&gt;</v>
      </c>
      <c r="O145" s="297" t="str">
        <f>IF('Council Own'!L82="A","A"," ")</f>
        <v xml:space="preserve"> </v>
      </c>
      <c r="Q145" s="289"/>
      <c r="R145" s="354" t="str">
        <f>'Council Own'!C106</f>
        <v>&lt;List Requirement Here&gt;</v>
      </c>
      <c r="S145" s="297" t="str">
        <f>IF('Council Own'!L106="A","A"," ")</f>
        <v xml:space="preserve"> </v>
      </c>
    </row>
    <row r="146" spans="1:19" ht="12.75" customHeight="1">
      <c r="A146" s="499" t="str">
        <f>'Council Own'!B78</f>
        <v>&lt;&lt;List Badge Here&gt;&gt;</v>
      </c>
      <c r="B146" s="500"/>
      <c r="C146" s="291" t="str">
        <f>IF('Council Own'!L100="C","C",IF('Council Own'!L100="P","P",""))</f>
        <v/>
      </c>
      <c r="E146" s="289">
        <v>2</v>
      </c>
      <c r="F146" s="354" t="str">
        <f>'Council Own'!C35</f>
        <v>&lt;List Requirement Here&gt;</v>
      </c>
      <c r="G146" s="297" t="str">
        <f>IF('Council Own'!L35="A","A"," ")</f>
        <v xml:space="preserve"> </v>
      </c>
      <c r="I146" s="289">
        <v>2</v>
      </c>
      <c r="J146" s="354" t="str">
        <f>'Council Own'!C59</f>
        <v>&lt;List Requirement Here&gt;</v>
      </c>
      <c r="K146" s="297" t="str">
        <f>IF('Council Own'!L59="A","A"," ")</f>
        <v xml:space="preserve"> </v>
      </c>
      <c r="M146" s="289">
        <v>2</v>
      </c>
      <c r="N146" s="354" t="str">
        <f>'Council Own'!C83</f>
        <v>&lt;List Requirement Here&gt;</v>
      </c>
      <c r="O146" s="297" t="str">
        <f>IF('Council Own'!L83="A","A"," ")</f>
        <v xml:space="preserve"> </v>
      </c>
      <c r="Q146" s="289">
        <v>2</v>
      </c>
      <c r="R146" s="354" t="str">
        <f>'Council Own'!C107</f>
        <v>&lt;List Requirement Here&gt;</v>
      </c>
      <c r="S146" s="297" t="str">
        <f>IF('Council Own'!L107="A","A"," ")</f>
        <v xml:space="preserve"> </v>
      </c>
    </row>
    <row r="147" spans="1:19">
      <c r="A147" s="499" t="str">
        <f>'Council Own'!B102</f>
        <v>&lt;&lt;List Badge Here&gt;&gt;</v>
      </c>
      <c r="B147" s="500"/>
      <c r="C147" s="291" t="str">
        <f>IF('Council Own'!L124="C","C",IF('Council Own'!L124="P","P",""))</f>
        <v/>
      </c>
      <c r="E147" s="289"/>
      <c r="F147" s="354" t="str">
        <f>'Council Own'!C36</f>
        <v>&lt;List Requirement Here&gt;</v>
      </c>
      <c r="G147" s="297" t="str">
        <f>IF('Council Own'!L36="A","A"," ")</f>
        <v xml:space="preserve"> </v>
      </c>
      <c r="I147" s="289"/>
      <c r="J147" s="354" t="str">
        <f>'Council Own'!C60</f>
        <v>&lt;List Requirement Here&gt;</v>
      </c>
      <c r="K147" s="297" t="str">
        <f>IF('Council Own'!L60="A","A"," ")</f>
        <v xml:space="preserve"> </v>
      </c>
      <c r="M147" s="289"/>
      <c r="N147" s="354" t="str">
        <f>'Council Own'!C84</f>
        <v>&lt;List Requirement Here&gt;</v>
      </c>
      <c r="O147" s="297" t="str">
        <f>IF('Council Own'!L84="A","A"," ")</f>
        <v xml:space="preserve"> </v>
      </c>
      <c r="Q147" s="289"/>
      <c r="R147" s="354" t="str">
        <f>'Council Own'!C108</f>
        <v>&lt;List Requirement Here&gt;</v>
      </c>
      <c r="S147" s="297" t="str">
        <f>IF('Council Own'!L108="A","A"," ")</f>
        <v xml:space="preserve"> </v>
      </c>
    </row>
    <row r="148" spans="1:19">
      <c r="E148" s="289"/>
      <c r="F148" s="354" t="str">
        <f>'Council Own'!C37</f>
        <v>&lt;List Requirement Here&gt;</v>
      </c>
      <c r="G148" s="297" t="str">
        <f>IF('Council Own'!L37="A","A"," ")</f>
        <v xml:space="preserve"> </v>
      </c>
      <c r="I148" s="289"/>
      <c r="J148" s="354" t="str">
        <f>'Council Own'!C61</f>
        <v>&lt;List Requirement Here&gt;</v>
      </c>
      <c r="K148" s="297" t="str">
        <f>IF('Council Own'!L61="A","A"," ")</f>
        <v xml:space="preserve"> </v>
      </c>
      <c r="M148" s="289"/>
      <c r="N148" s="354" t="str">
        <f>'Council Own'!C85</f>
        <v>&lt;List Requirement Here&gt;</v>
      </c>
      <c r="O148" s="297" t="str">
        <f>IF('Council Own'!L85="A","A"," ")</f>
        <v xml:space="preserve"> </v>
      </c>
      <c r="Q148" s="289"/>
      <c r="R148" s="354" t="str">
        <f>'Council Own'!C109</f>
        <v>&lt;List Requirement Here&gt;</v>
      </c>
      <c r="S148" s="297" t="str">
        <f>IF('Council Own'!L109="A","A"," ")</f>
        <v xml:space="preserve"> </v>
      </c>
    </row>
    <row r="149" spans="1:19">
      <c r="A149" s="484" t="s">
        <v>84</v>
      </c>
      <c r="B149" s="484"/>
      <c r="C149" s="484"/>
      <c r="E149" s="289"/>
      <c r="F149" s="354" t="str">
        <f>'Council Own'!C38</f>
        <v>&lt;List Requirement Here&gt;</v>
      </c>
      <c r="G149" s="297" t="str">
        <f>IF('Council Own'!L38="A","A"," ")</f>
        <v xml:space="preserve"> </v>
      </c>
      <c r="I149" s="289"/>
      <c r="J149" s="354" t="str">
        <f>'Council Own'!C62</f>
        <v>&lt;List Requirement Here&gt;</v>
      </c>
      <c r="K149" s="297" t="str">
        <f>IF('Council Own'!L62="A","A"," ")</f>
        <v xml:space="preserve"> </v>
      </c>
      <c r="M149" s="289"/>
      <c r="N149" s="354" t="str">
        <f>'Council Own'!C86</f>
        <v>&lt;List Requirement Here&gt;</v>
      </c>
      <c r="O149" s="297" t="str">
        <f>IF('Council Own'!L86="A","A"," ")</f>
        <v xml:space="preserve"> </v>
      </c>
      <c r="Q149" s="289"/>
      <c r="R149" s="354" t="str">
        <f>'Council Own'!C110</f>
        <v>&lt;List Requirement Here&gt;</v>
      </c>
      <c r="S149" s="297" t="str">
        <f>IF('Council Own'!L110="A","A"," ")</f>
        <v xml:space="preserve"> </v>
      </c>
    </row>
    <row r="150" spans="1:19">
      <c r="A150" s="284" t="str">
        <f>'Council Own'!B6</f>
        <v>&lt;&lt;List Badge Here&gt;&gt;</v>
      </c>
      <c r="B150" s="284"/>
      <c r="C150" s="284"/>
      <c r="E150" s="289">
        <v>3</v>
      </c>
      <c r="F150" s="354" t="str">
        <f>'Council Own'!C39</f>
        <v>&lt;List Requirement Here&gt;</v>
      </c>
      <c r="G150" s="297" t="str">
        <f>IF('Council Own'!L39="A","A"," ")</f>
        <v xml:space="preserve"> </v>
      </c>
      <c r="I150" s="289">
        <v>3</v>
      </c>
      <c r="J150" s="354" t="str">
        <f>'Council Own'!C63</f>
        <v>&lt;List Requirement Here&gt;</v>
      </c>
      <c r="K150" s="297" t="str">
        <f>IF('Council Own'!L63="A","A"," ")</f>
        <v xml:space="preserve"> </v>
      </c>
      <c r="M150" s="289">
        <v>3</v>
      </c>
      <c r="N150" s="354" t="str">
        <f>'Council Own'!C87</f>
        <v>&lt;List Requirement Here&gt;</v>
      </c>
      <c r="O150" s="297" t="str">
        <f>IF('Council Own'!L87="A","A"," ")</f>
        <v xml:space="preserve"> </v>
      </c>
      <c r="Q150" s="289">
        <v>3</v>
      </c>
      <c r="R150" s="354" t="str">
        <f>'Council Own'!C111</f>
        <v>&lt;List Requirement Here&gt;</v>
      </c>
      <c r="S150" s="297" t="str">
        <f>IF('Council Own'!L111="A","A"," ")</f>
        <v xml:space="preserve"> </v>
      </c>
    </row>
    <row r="151" spans="1:19">
      <c r="A151" s="289">
        <v>1</v>
      </c>
      <c r="B151" s="354" t="str">
        <f>'Council Own'!C7</f>
        <v>&lt;List Requirement Here&gt;</v>
      </c>
      <c r="C151" s="297" t="str">
        <f>IF('Council Own'!L7="A","A"," ")</f>
        <v xml:space="preserve"> </v>
      </c>
      <c r="E151" s="289"/>
      <c r="F151" s="354" t="str">
        <f>'Council Own'!C40</f>
        <v>&lt;List Requirement Here&gt;</v>
      </c>
      <c r="G151" s="297" t="str">
        <f>IF('Council Own'!L40="A","A"," ")</f>
        <v xml:space="preserve"> </v>
      </c>
      <c r="I151" s="289"/>
      <c r="J151" s="354" t="str">
        <f>'Council Own'!C64</f>
        <v>&lt;List Requirement Here&gt;</v>
      </c>
      <c r="K151" s="297" t="str">
        <f>IF('Council Own'!L64="A","A"," ")</f>
        <v xml:space="preserve"> </v>
      </c>
      <c r="M151" s="289"/>
      <c r="N151" s="354" t="str">
        <f>'Council Own'!C88</f>
        <v>&lt;List Requirement Here&gt;</v>
      </c>
      <c r="O151" s="297" t="str">
        <f>IF('Council Own'!L88="A","A"," ")</f>
        <v xml:space="preserve"> </v>
      </c>
      <c r="Q151" s="289"/>
      <c r="R151" s="354" t="str">
        <f>'Council Own'!C112</f>
        <v>&lt;List Requirement Here&gt;</v>
      </c>
      <c r="S151" s="297" t="str">
        <f>IF('Council Own'!L112="A","A"," ")</f>
        <v xml:space="preserve"> </v>
      </c>
    </row>
    <row r="152" spans="1:19">
      <c r="A152" s="289"/>
      <c r="B152" s="354" t="str">
        <f>'Council Own'!C8</f>
        <v>&lt;List Requirement Here&gt;</v>
      </c>
      <c r="C152" s="297" t="str">
        <f>IF('Council Own'!L8="A","A"," ")</f>
        <v xml:space="preserve"> </v>
      </c>
      <c r="E152" s="289"/>
      <c r="F152" s="354" t="str">
        <f>'Council Own'!C41</f>
        <v>&lt;List Requirement Here&gt;</v>
      </c>
      <c r="G152" s="297" t="str">
        <f>IF('Council Own'!L41="A","A"," ")</f>
        <v xml:space="preserve"> </v>
      </c>
      <c r="I152" s="289"/>
      <c r="J152" s="354" t="str">
        <f>'Council Own'!C65</f>
        <v>&lt;List Requirement Here&gt;</v>
      </c>
      <c r="K152" s="297" t="str">
        <f>IF('Council Own'!L65="A","A"," ")</f>
        <v xml:space="preserve"> </v>
      </c>
      <c r="M152" s="289"/>
      <c r="N152" s="354" t="str">
        <f>'Council Own'!C89</f>
        <v>&lt;List Requirement Here&gt;</v>
      </c>
      <c r="O152" s="297" t="str">
        <f>IF('Council Own'!L89="A","A"," ")</f>
        <v xml:space="preserve"> </v>
      </c>
      <c r="Q152" s="289"/>
      <c r="R152" s="354" t="str">
        <f>'Council Own'!C113</f>
        <v>&lt;List Requirement Here&gt;</v>
      </c>
      <c r="S152" s="297" t="str">
        <f>IF('Council Own'!L113="A","A"," ")</f>
        <v xml:space="preserve"> </v>
      </c>
    </row>
    <row r="153" spans="1:19">
      <c r="A153" s="289"/>
      <c r="B153" s="354" t="str">
        <f>'Council Own'!C9</f>
        <v>&lt;List Requirement Here&gt;</v>
      </c>
      <c r="C153" s="297" t="str">
        <f>IF('Council Own'!L9="A","A"," ")</f>
        <v xml:space="preserve"> </v>
      </c>
      <c r="E153" s="289"/>
      <c r="F153" s="354" t="str">
        <f>'Council Own'!C42</f>
        <v>&lt;List Requirement Here&gt;</v>
      </c>
      <c r="G153" s="297" t="str">
        <f>IF('Council Own'!L42="A","A"," ")</f>
        <v xml:space="preserve"> </v>
      </c>
      <c r="I153" s="289"/>
      <c r="J153" s="354" t="str">
        <f>'Council Own'!C66</f>
        <v>&lt;List Requirement Here&gt;</v>
      </c>
      <c r="K153" s="297" t="str">
        <f>IF('Council Own'!L66="A","A"," ")</f>
        <v xml:space="preserve"> </v>
      </c>
      <c r="M153" s="289"/>
      <c r="N153" s="354" t="str">
        <f>'Council Own'!C90</f>
        <v>&lt;List Requirement Here&gt;</v>
      </c>
      <c r="O153" s="297" t="str">
        <f>IF('Council Own'!L90="A","A"," ")</f>
        <v xml:space="preserve"> </v>
      </c>
      <c r="Q153" s="289"/>
      <c r="R153" s="354" t="str">
        <f>'Council Own'!C114</f>
        <v>&lt;List Requirement Here&gt;</v>
      </c>
      <c r="S153" s="297" t="str">
        <f>IF('Council Own'!L114="A","A"," ")</f>
        <v xml:space="preserve"> </v>
      </c>
    </row>
    <row r="154" spans="1:19">
      <c r="A154" s="289"/>
      <c r="B154" s="354" t="str">
        <f>'Council Own'!C10</f>
        <v>&lt;List Requirement Here&gt;</v>
      </c>
      <c r="C154" s="297" t="str">
        <f>IF('Council Own'!L10="A","A"," ")</f>
        <v xml:space="preserve"> </v>
      </c>
      <c r="E154" s="289">
        <v>4</v>
      </c>
      <c r="F154" s="354" t="str">
        <f>'Council Own'!C43</f>
        <v>&lt;List Requirement Here&gt;</v>
      </c>
      <c r="G154" s="297" t="str">
        <f>IF('Council Own'!L43="A","A"," ")</f>
        <v xml:space="preserve"> </v>
      </c>
      <c r="I154" s="289">
        <v>4</v>
      </c>
      <c r="J154" s="354" t="str">
        <f>'Council Own'!C67</f>
        <v>&lt;List Requirement Here&gt;</v>
      </c>
      <c r="K154" s="297" t="str">
        <f>IF('Council Own'!L67="A","A"," ")</f>
        <v xml:space="preserve"> </v>
      </c>
      <c r="M154" s="289">
        <v>4</v>
      </c>
      <c r="N154" s="354" t="str">
        <f>'Council Own'!C91</f>
        <v>&lt;List Requirement Here&gt;</v>
      </c>
      <c r="O154" s="297" t="str">
        <f>IF('Council Own'!L91="A","A"," ")</f>
        <v xml:space="preserve"> </v>
      </c>
      <c r="Q154" s="289">
        <v>4</v>
      </c>
      <c r="R154" s="354" t="str">
        <f>'Council Own'!C115</f>
        <v>&lt;List Requirement Here&gt;</v>
      </c>
      <c r="S154" s="297" t="str">
        <f>IF('Council Own'!L115="A","A"," ")</f>
        <v xml:space="preserve"> </v>
      </c>
    </row>
    <row r="155" spans="1:19">
      <c r="A155" s="289">
        <v>2</v>
      </c>
      <c r="B155" s="354" t="str">
        <f>'Council Own'!C11</f>
        <v>&lt;List Requirement Here&gt;</v>
      </c>
      <c r="C155" s="297" t="str">
        <f>IF('Council Own'!L11="A","A"," ")</f>
        <v xml:space="preserve"> </v>
      </c>
      <c r="E155" s="289"/>
      <c r="F155" s="354" t="str">
        <f>'Council Own'!C44</f>
        <v>&lt;List Requirement Here&gt;</v>
      </c>
      <c r="G155" s="297" t="str">
        <f>IF('Council Own'!L44="A","A"," ")</f>
        <v xml:space="preserve"> </v>
      </c>
      <c r="I155" s="289"/>
      <c r="J155" s="354" t="str">
        <f>'Council Own'!C68</f>
        <v>&lt;List Requirement Here&gt;</v>
      </c>
      <c r="K155" s="297" t="str">
        <f>IF('Council Own'!L68="A","A"," ")</f>
        <v xml:space="preserve"> </v>
      </c>
      <c r="M155" s="289"/>
      <c r="N155" s="354" t="str">
        <f>'Council Own'!C92</f>
        <v>&lt;List Requirement Here&gt;</v>
      </c>
      <c r="O155" s="297" t="str">
        <f>IF('Council Own'!L92="A","A"," ")</f>
        <v xml:space="preserve"> </v>
      </c>
      <c r="Q155" s="289"/>
      <c r="R155" s="354" t="str">
        <f>'Council Own'!C116</f>
        <v>&lt;List Requirement Here&gt;</v>
      </c>
      <c r="S155" s="297" t="str">
        <f>IF('Council Own'!L116="A","A"," ")</f>
        <v xml:space="preserve"> </v>
      </c>
    </row>
    <row r="156" spans="1:19">
      <c r="A156" s="289"/>
      <c r="B156" s="354" t="str">
        <f>'Council Own'!C12</f>
        <v>&lt;List Requirement Here&gt;</v>
      </c>
      <c r="C156" s="297" t="str">
        <f>IF('Council Own'!L12="A","A"," ")</f>
        <v xml:space="preserve"> </v>
      </c>
      <c r="E156" s="289"/>
      <c r="F156" s="354" t="str">
        <f>'Council Own'!C45</f>
        <v>&lt;List Requirement Here&gt;</v>
      </c>
      <c r="G156" s="297" t="str">
        <f>IF('Council Own'!L45="A","A"," ")</f>
        <v xml:space="preserve"> </v>
      </c>
      <c r="I156" s="289"/>
      <c r="J156" s="354" t="str">
        <f>'Council Own'!C69</f>
        <v>&lt;List Requirement Here&gt;</v>
      </c>
      <c r="K156" s="297" t="str">
        <f>IF('Council Own'!L69="A","A"," ")</f>
        <v xml:space="preserve"> </v>
      </c>
      <c r="M156" s="289"/>
      <c r="N156" s="354" t="str">
        <f>'Council Own'!C93</f>
        <v>&lt;List Requirement Here&gt;</v>
      </c>
      <c r="O156" s="297" t="str">
        <f>IF('Council Own'!L93="A","A"," ")</f>
        <v xml:space="preserve"> </v>
      </c>
      <c r="Q156" s="289"/>
      <c r="R156" s="354" t="str">
        <f>'Council Own'!C117</f>
        <v>&lt;List Requirement Here&gt;</v>
      </c>
      <c r="S156" s="297" t="str">
        <f>IF('Council Own'!L117="A","A"," ")</f>
        <v xml:space="preserve"> </v>
      </c>
    </row>
    <row r="157" spans="1:19">
      <c r="A157" s="289"/>
      <c r="B157" s="354" t="str">
        <f>'Council Own'!C13</f>
        <v>&lt;List Requirement Here&gt;</v>
      </c>
      <c r="C157" s="297" t="str">
        <f>IF('Council Own'!L13="A","A"," ")</f>
        <v xml:space="preserve"> </v>
      </c>
      <c r="E157" s="289"/>
      <c r="F157" s="354" t="str">
        <f>'Council Own'!C46</f>
        <v>&lt;List Requirement Here&gt;</v>
      </c>
      <c r="G157" s="297" t="str">
        <f>IF('Council Own'!L46="A","A"," ")</f>
        <v xml:space="preserve"> </v>
      </c>
      <c r="I157" s="289"/>
      <c r="J157" s="354" t="str">
        <f>'Council Own'!C70</f>
        <v>&lt;List Requirement Here&gt;</v>
      </c>
      <c r="K157" s="297" t="str">
        <f>IF('Council Own'!L70="A","A"," ")</f>
        <v xml:space="preserve"> </v>
      </c>
      <c r="M157" s="289"/>
      <c r="N157" s="354" t="str">
        <f>'Council Own'!C94</f>
        <v>&lt;List Requirement Here&gt;</v>
      </c>
      <c r="O157" s="297" t="str">
        <f>IF('Council Own'!L94="A","A"," ")</f>
        <v xml:space="preserve"> </v>
      </c>
      <c r="Q157" s="289"/>
      <c r="R157" s="354" t="str">
        <f>'Council Own'!C118</f>
        <v>&lt;List Requirement Here&gt;</v>
      </c>
      <c r="S157" s="297" t="str">
        <f>IF('Council Own'!L118="A","A"," ")</f>
        <v xml:space="preserve"> </v>
      </c>
    </row>
    <row r="158" spans="1:19">
      <c r="A158" s="289"/>
      <c r="B158" s="354" t="str">
        <f>'Council Own'!C14</f>
        <v>&lt;List Requirement Here&gt;</v>
      </c>
      <c r="C158" s="297" t="str">
        <f>IF('Council Own'!L14="A","A"," ")</f>
        <v xml:space="preserve"> </v>
      </c>
      <c r="E158" s="289">
        <v>5</v>
      </c>
      <c r="F158" s="354" t="str">
        <f>'Council Own'!C47</f>
        <v>&lt;List Requirement Here&gt;</v>
      </c>
      <c r="G158" s="297" t="str">
        <f>IF('Council Own'!L47="A","A"," ")</f>
        <v xml:space="preserve"> </v>
      </c>
      <c r="I158" s="289">
        <v>5</v>
      </c>
      <c r="J158" s="354" t="str">
        <f>'Council Own'!C71</f>
        <v>&lt;List Requirement Here&gt;</v>
      </c>
      <c r="K158" s="297" t="str">
        <f>IF('Council Own'!L71="A","A"," ")</f>
        <v xml:space="preserve"> </v>
      </c>
      <c r="M158" s="289">
        <v>5</v>
      </c>
      <c r="N158" s="354" t="str">
        <f>'Council Own'!C95</f>
        <v>&lt;List Requirement Here&gt;</v>
      </c>
      <c r="O158" s="297" t="str">
        <f>IF('Council Own'!L95="A","A"," ")</f>
        <v xml:space="preserve"> </v>
      </c>
      <c r="Q158" s="289">
        <v>5</v>
      </c>
      <c r="R158" s="354" t="str">
        <f>'Council Own'!C119</f>
        <v>&lt;List Requirement Here&gt;</v>
      </c>
      <c r="S158" s="297" t="str">
        <f>IF('Council Own'!L119="A","A"," ")</f>
        <v xml:space="preserve"> </v>
      </c>
    </row>
    <row r="159" spans="1:19">
      <c r="A159" s="289">
        <v>3</v>
      </c>
      <c r="B159" s="354" t="str">
        <f>'Council Own'!C15</f>
        <v>&lt;List Requirement Here&gt;</v>
      </c>
      <c r="C159" s="297" t="str">
        <f>IF('Council Own'!L15="A","A"," ")</f>
        <v xml:space="preserve"> </v>
      </c>
      <c r="E159" s="289"/>
      <c r="F159" s="354" t="str">
        <f>'Council Own'!C48</f>
        <v>&lt;List Requirement Here&gt;</v>
      </c>
      <c r="G159" s="297" t="str">
        <f>IF('Council Own'!L48="A","A"," ")</f>
        <v xml:space="preserve"> </v>
      </c>
      <c r="I159" s="289"/>
      <c r="J159" s="354" t="str">
        <f>'Council Own'!C72</f>
        <v>&lt;List Requirement Here&gt;</v>
      </c>
      <c r="K159" s="297" t="str">
        <f>IF('Council Own'!L72="A","A"," ")</f>
        <v xml:space="preserve"> </v>
      </c>
      <c r="M159" s="289"/>
      <c r="N159" s="354" t="str">
        <f>'Council Own'!C96</f>
        <v>&lt;List Requirement Here&gt;</v>
      </c>
      <c r="O159" s="297" t="str">
        <f>IF('Council Own'!L96="A","A"," ")</f>
        <v xml:space="preserve"> </v>
      </c>
      <c r="Q159" s="289"/>
      <c r="R159" s="354" t="str">
        <f>'Council Own'!C120</f>
        <v>&lt;List Requirement Here&gt;</v>
      </c>
      <c r="S159" s="297" t="str">
        <f>IF('Council Own'!L120="A","A"," ")</f>
        <v xml:space="preserve"> </v>
      </c>
    </row>
    <row r="160" spans="1:19">
      <c r="A160" s="289"/>
      <c r="B160" s="354" t="str">
        <f>'Council Own'!C16</f>
        <v>&lt;List Requirement Here&gt;</v>
      </c>
      <c r="C160" s="297" t="str">
        <f>IF('Council Own'!L16="A","A"," ")</f>
        <v xml:space="preserve"> </v>
      </c>
      <c r="E160" s="289"/>
      <c r="F160" s="354" t="str">
        <f>'Council Own'!C49</f>
        <v>&lt;List Requirement Here&gt;</v>
      </c>
      <c r="G160" s="297" t="str">
        <f>IF('Council Own'!L49="A","A"," ")</f>
        <v xml:space="preserve"> </v>
      </c>
      <c r="I160" s="289"/>
      <c r="J160" s="354" t="str">
        <f>'Council Own'!C73</f>
        <v>&lt;List Requirement Here&gt;</v>
      </c>
      <c r="K160" s="297" t="str">
        <f>IF('Council Own'!L73="A","A"," ")</f>
        <v xml:space="preserve"> </v>
      </c>
      <c r="M160" s="289"/>
      <c r="N160" s="354" t="str">
        <f>'Council Own'!C97</f>
        <v>&lt;List Requirement Here&gt;</v>
      </c>
      <c r="O160" s="297" t="str">
        <f>IF('Council Own'!L97="A","A"," ")</f>
        <v xml:space="preserve"> </v>
      </c>
      <c r="Q160" s="289"/>
      <c r="R160" s="354" t="str">
        <f>'Council Own'!C121</f>
        <v>&lt;List Requirement Here&gt;</v>
      </c>
      <c r="S160" s="297" t="str">
        <f>IF('Council Own'!L121="A","A"," ")</f>
        <v xml:space="preserve"> </v>
      </c>
    </row>
    <row r="161" spans="1:19">
      <c r="A161" s="289"/>
      <c r="B161" s="354" t="str">
        <f>'Council Own'!C17</f>
        <v>&lt;List Requirement Here&gt;</v>
      </c>
      <c r="C161" s="297" t="str">
        <f>IF('Council Own'!L17="A","A"," ")</f>
        <v xml:space="preserve"> </v>
      </c>
      <c r="E161" s="289"/>
      <c r="F161" s="354" t="str">
        <f>'Council Own'!C50</f>
        <v>&lt;List Requirement Here&gt;</v>
      </c>
      <c r="G161" s="297" t="str">
        <f>IF('Council Own'!L50="A","A"," ")</f>
        <v xml:space="preserve"> </v>
      </c>
      <c r="I161" s="289"/>
      <c r="J161" s="354" t="str">
        <f>'Council Own'!C74</f>
        <v>&lt;List Requirement Here&gt;</v>
      </c>
      <c r="K161" s="297" t="str">
        <f>IF('Council Own'!L68="A","A"," ")</f>
        <v xml:space="preserve"> </v>
      </c>
      <c r="M161" s="289"/>
      <c r="N161" s="354" t="str">
        <f>'Council Own'!C98</f>
        <v>&lt;List Requirement Here&gt;</v>
      </c>
      <c r="O161" s="297" t="str">
        <f>IF('Council Own'!L98="A","A"," ")</f>
        <v xml:space="preserve"> </v>
      </c>
      <c r="Q161" s="289"/>
      <c r="R161" s="354" t="str">
        <f>'Council Own'!C122</f>
        <v>&lt;List Requirement Here&gt;</v>
      </c>
      <c r="S161" s="297" t="str">
        <f>IF('Council Own'!L122="A","A"," ")</f>
        <v xml:space="preserve"> </v>
      </c>
    </row>
    <row r="162" spans="1:19">
      <c r="A162" s="289"/>
      <c r="B162" s="354" t="str">
        <f>'Council Own'!C18</f>
        <v>&lt;List Requirement Here&gt;</v>
      </c>
      <c r="C162" s="297" t="str">
        <f>IF('Council Own'!L18="A","A"," ")</f>
        <v xml:space="preserve"> </v>
      </c>
    </row>
    <row r="163" spans="1:19">
      <c r="A163" s="289">
        <v>4</v>
      </c>
      <c r="B163" s="354" t="str">
        <f>'Council Own'!C19</f>
        <v>&lt;List Requirement Here&gt;</v>
      </c>
      <c r="C163" s="297" t="str">
        <f>IF('Council Own'!L19="A","A"," ")</f>
        <v xml:space="preserve"> </v>
      </c>
    </row>
    <row r="164" spans="1:19">
      <c r="A164" s="289"/>
      <c r="B164" s="354" t="str">
        <f>'Council Own'!C20</f>
        <v>&lt;List Requirement Here&gt;</v>
      </c>
      <c r="C164" s="297" t="str">
        <f>IF('Council Own'!L20="A","A"," ")</f>
        <v xml:space="preserve"> </v>
      </c>
    </row>
    <row r="165" spans="1:19">
      <c r="A165" s="289"/>
      <c r="B165" s="354" t="str">
        <f>'Council Own'!C21</f>
        <v>&lt;List Requirement Here&gt;</v>
      </c>
      <c r="C165" s="297" t="str">
        <f>IF('Council Own'!L21="A","A"," ")</f>
        <v xml:space="preserve"> </v>
      </c>
    </row>
    <row r="166" spans="1:19">
      <c r="A166" s="289"/>
      <c r="B166" s="354" t="str">
        <f>'Council Own'!C22</f>
        <v>&lt;List Requirement Here&gt;</v>
      </c>
      <c r="C166" s="297" t="str">
        <f>IF('Council Own'!L22="A","A"," ")</f>
        <v xml:space="preserve"> </v>
      </c>
    </row>
    <row r="167" spans="1:19">
      <c r="A167" s="289">
        <v>5</v>
      </c>
      <c r="B167" s="354" t="str">
        <f>'Council Own'!C23</f>
        <v>&lt;List Requirement Here&gt;</v>
      </c>
      <c r="C167" s="297" t="str">
        <f>IF('Council Own'!L23="A","A"," ")</f>
        <v xml:space="preserve"> </v>
      </c>
    </row>
    <row r="168" spans="1:19">
      <c r="A168" s="289"/>
      <c r="B168" s="354" t="str">
        <f>'Council Own'!C24</f>
        <v>&lt;List Requirement Here&gt;</v>
      </c>
      <c r="C168" s="297" t="str">
        <f>IF('Council Own'!L24="A","A"," ")</f>
        <v xml:space="preserve"> </v>
      </c>
    </row>
    <row r="169" spans="1:19">
      <c r="A169" s="289"/>
      <c r="B169" s="354" t="str">
        <f>'Council Own'!C25</f>
        <v>&lt;List Requirement Here&gt;</v>
      </c>
      <c r="C169" s="297" t="str">
        <f>IF('Council Own'!L25="A","A"," ")</f>
        <v xml:space="preserve"> </v>
      </c>
    </row>
    <row r="170" spans="1:19" ht="12.75" customHeight="1">
      <c r="A170" s="289"/>
      <c r="B170" s="354" t="str">
        <f>'Council Own'!C26</f>
        <v>&lt;List Requirement Here&gt;</v>
      </c>
      <c r="C170" s="297" t="str">
        <f>IF('Council Own'!L26="A","A","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3.xml><?xml version="1.0" encoding="utf-8"?>
<worksheet xmlns="http://schemas.openxmlformats.org/spreadsheetml/2006/main" xmlns:r="http://schemas.openxmlformats.org/officeDocument/2006/relationships">
  <sheetPr codeName="Sheet23"/>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10</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IF(Badges!M58="A","A"," ")</f>
        <v xml:space="preserve"> </v>
      </c>
      <c r="I4" s="289"/>
      <c r="J4" s="292" t="str">
        <f>Badges!C132</f>
        <v>Make a pinch pot</v>
      </c>
      <c r="K4" s="290" t="str">
        <f>IF(Badges!M132="A","A"," ")</f>
        <v xml:space="preserve"> </v>
      </c>
      <c r="M4" s="289"/>
      <c r="N4" s="292" t="str">
        <f>Badges!C205</f>
        <v>GORP</v>
      </c>
      <c r="O4" s="290" t="str">
        <f>IF(Badges!M205="A","A"," ")</f>
        <v xml:space="preserve"> </v>
      </c>
      <c r="Q4" s="289"/>
      <c r="R4" s="292" t="str">
        <f>Badges!C279</f>
        <v>If you have a pet of your own, make</v>
      </c>
      <c r="S4" s="290" t="str">
        <f>IF(Badges!M279="A","A"," ")</f>
        <v xml:space="preserve"> </v>
      </c>
      <c r="T4" s="463"/>
      <c r="U4" s="463"/>
    </row>
    <row r="5" spans="1:21" ht="12.75" customHeight="1">
      <c r="A5" s="485" t="str">
        <f>Summary!A5</f>
        <v>Computer Expert</v>
      </c>
      <c r="B5" s="486"/>
      <c r="C5" s="342" t="str">
        <f>IF(Badges!M28="C","C",IF(Badges!M28="P","P",""))</f>
        <v/>
      </c>
      <c r="E5" s="289"/>
      <c r="F5" s="292" t="str">
        <f>Badges!C59</f>
        <v>Ask a dancer for help</v>
      </c>
      <c r="G5" s="290" t="str">
        <f>IF(Badges!M59="A","A"," ")</f>
        <v xml:space="preserve"> </v>
      </c>
      <c r="I5" s="289"/>
      <c r="J5" s="292" t="str">
        <f>Badges!C133</f>
        <v>Make a coil pot</v>
      </c>
      <c r="K5" s="290" t="str">
        <f>IF(Badges!M133="A","A"," ")</f>
        <v xml:space="preserve"> </v>
      </c>
      <c r="M5" s="289"/>
      <c r="N5" s="292" t="str">
        <f>Badges!C206</f>
        <v>Make a "walking salad"</v>
      </c>
      <c r="O5" s="290" t="str">
        <f>IF(Badges!M206="A","A"," ")</f>
        <v xml:space="preserve"> </v>
      </c>
      <c r="Q5" s="289"/>
      <c r="R5" s="292" t="str">
        <f>Badges!C280</f>
        <v>Volunteer to feed someone else's</v>
      </c>
      <c r="S5" s="290" t="str">
        <f>IF(Badges!M280="A","A"," ")</f>
        <v xml:space="preserve"> </v>
      </c>
      <c r="T5" s="463"/>
      <c r="U5" s="463"/>
    </row>
    <row r="6" spans="1:21" ht="12.75" customHeight="1">
      <c r="A6" s="475" t="str">
        <f>Summary!A6</f>
        <v>My Best Self</v>
      </c>
      <c r="B6" s="476"/>
      <c r="C6" s="291" t="str">
        <f>IF(Badges!M51="C","C",IF(Badges!M51="P","P",""))</f>
        <v/>
      </c>
      <c r="E6" s="289"/>
      <c r="F6" s="292" t="str">
        <f>Badges!C60</f>
        <v>Try "dancersise"</v>
      </c>
      <c r="G6" s="290" t="str">
        <f>IF(Badges!M60="A","A"," ")</f>
        <v xml:space="preserve"> </v>
      </c>
      <c r="I6" s="289"/>
      <c r="J6" s="292" t="str">
        <f>Badges!C134</f>
        <v>Make a slab pot</v>
      </c>
      <c r="K6" s="290" t="str">
        <f>IF(Badges!M134="A","A"," ")</f>
        <v xml:space="preserve"> </v>
      </c>
      <c r="M6" s="289"/>
      <c r="N6" s="292" t="str">
        <f>Badges!C207</f>
        <v>Bring a "nose-bag lunch"</v>
      </c>
      <c r="O6" s="290" t="str">
        <f>IF(Badges!M207="A","A"," ")</f>
        <v xml:space="preserve"> </v>
      </c>
      <c r="Q6" s="289"/>
      <c r="R6" s="292" t="str">
        <f>Badges!C281</f>
        <v>Make a pet budget for two pets</v>
      </c>
      <c r="S6" s="290" t="str">
        <f>IF(Badges!M281="A","A"," ")</f>
        <v xml:space="preserve"> </v>
      </c>
      <c r="T6" s="463"/>
      <c r="U6" s="463"/>
    </row>
    <row r="7" spans="1:21">
      <c r="A7" s="475" t="str">
        <f>Summary!A7</f>
        <v>Dancer</v>
      </c>
      <c r="B7" s="476"/>
      <c r="C7" s="291" t="str">
        <f>IF(Badges!M74="C","C",IF(Badges!M74="P","P",""))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IF(Badges!M97="C","C",IF(Badges!M97="P","P",""))</f>
        <v/>
      </c>
      <c r="E8" s="289"/>
      <c r="F8" s="292" t="str">
        <f>Badges!C62</f>
        <v>Head to the studio</v>
      </c>
      <c r="G8" s="290" t="str">
        <f>IF(Badges!M62="A","A"," ")</f>
        <v xml:space="preserve"> </v>
      </c>
      <c r="I8" s="289"/>
      <c r="J8" s="292" t="str">
        <f>Badges!C136</f>
        <v>Decorate a tile</v>
      </c>
      <c r="K8" s="290" t="str">
        <f>IF(Badges!M136="A","A"," ")</f>
        <v xml:space="preserve"> </v>
      </c>
      <c r="M8" s="289"/>
      <c r="N8" s="292" t="str">
        <f>Badges!C209</f>
        <v>Have a scavenger hunt</v>
      </c>
      <c r="O8" s="290" t="str">
        <f>IF(Badges!M209="A","A"," ")</f>
        <v xml:space="preserve"> </v>
      </c>
      <c r="Q8" s="289">
        <v>1</v>
      </c>
      <c r="R8" s="292" t="str">
        <f>Badges!C285</f>
        <v>Try a scavenger hunt</v>
      </c>
      <c r="S8" s="304"/>
    </row>
    <row r="9" spans="1:21">
      <c r="A9" s="477" t="str">
        <f>Summary!A9</f>
        <v>My Family Story</v>
      </c>
      <c r="B9" s="478"/>
      <c r="C9" s="341" t="str">
        <f>IF(Badges!M120="C","C",IF(Badges!M120="P","P",""))</f>
        <v/>
      </c>
      <c r="E9" s="289"/>
      <c r="F9" s="292" t="str">
        <f>Badges!C63</f>
        <v>Team up with an adult to find</v>
      </c>
      <c r="G9" s="290" t="str">
        <f>IF(Badges!M63="A","A"," ")</f>
        <v xml:space="preserve"> </v>
      </c>
      <c r="I9" s="289"/>
      <c r="J9" s="292" t="str">
        <f>Badges!C137</f>
        <v>Make a pinch or slab sculpture</v>
      </c>
      <c r="K9" s="290" t="str">
        <f>IF(Badges!M137="A","A"," ")</f>
        <v xml:space="preserve"> </v>
      </c>
      <c r="M9" s="289"/>
      <c r="N9" s="292" t="str">
        <f>Badges!C210</f>
        <v>Play "I Spy"</v>
      </c>
      <c r="O9" s="290" t="str">
        <f>IF(Badges!M210="A","A"," ")</f>
        <v xml:space="preserve"> </v>
      </c>
      <c r="Q9" s="289"/>
      <c r="R9" s="292" t="str">
        <f>Badges!C286</f>
        <v>Find it</v>
      </c>
      <c r="S9" s="290" t="str">
        <f>IF(Badges!M286="A","A"," ")</f>
        <v xml:space="preserve"> </v>
      </c>
    </row>
    <row r="10" spans="1:21">
      <c r="A10" s="484" t="str">
        <f>Summary!A10</f>
        <v>It's Your Planet -- Love It!</v>
      </c>
      <c r="B10" s="484"/>
      <c r="C10" s="484"/>
      <c r="E10" s="289"/>
      <c r="F10" s="292" t="str">
        <f>Badges!C64</f>
        <v>Pretend you're a Girl Scout</v>
      </c>
      <c r="G10" s="290" t="str">
        <f>IF(Badges!M64="A","A"," ")</f>
        <v xml:space="preserve"> </v>
      </c>
      <c r="I10" s="289"/>
      <c r="J10" s="292" t="str">
        <f>Badges!C138</f>
        <v>Make beads for jewelry</v>
      </c>
      <c r="K10" s="290" t="str">
        <f>IF(Badges!M138="A","A"," ")</f>
        <v xml:space="preserve"> </v>
      </c>
      <c r="M10" s="289"/>
      <c r="N10" s="292" t="str">
        <f>Badges!C211</f>
        <v>Do a detective hike</v>
      </c>
      <c r="O10" s="290" t="str">
        <f>IF(Badges!M211="A","A"," ")</f>
        <v xml:space="preserve"> </v>
      </c>
      <c r="Q10" s="289"/>
      <c r="R10" s="292" t="str">
        <f>Badges!C287</f>
        <v>See it</v>
      </c>
      <c r="S10" s="290" t="str">
        <f>IF(Badges!M287="A","A"," ")</f>
        <v xml:space="preserve"> </v>
      </c>
    </row>
    <row r="11" spans="1:21">
      <c r="A11" s="485" t="str">
        <f>Summary!A11</f>
        <v>Potter</v>
      </c>
      <c r="B11" s="486"/>
      <c r="C11" s="342" t="str">
        <f>IF(Badges!M144="C","C",IF(Badges!M144="P","P",""))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IF(Badges!M288="A","A"," ")</f>
        <v xml:space="preserve"> </v>
      </c>
    </row>
    <row r="12" spans="1:21">
      <c r="A12" s="475" t="str">
        <f>Summary!A12</f>
        <v>Household Elf</v>
      </c>
      <c r="B12" s="476"/>
      <c r="C12" s="291" t="str">
        <f>IF(Badges!M167="C","C",IF(Badges!M167="P","P",""))</f>
        <v/>
      </c>
      <c r="E12" s="289"/>
      <c r="F12" s="292" t="str">
        <f>Badges!C66</f>
        <v>Create a special-occasion dance</v>
      </c>
      <c r="G12" s="290" t="str">
        <f>IF(Badges!M66="A","A"," ")</f>
        <v xml:space="preserve"> </v>
      </c>
      <c r="I12" s="289"/>
      <c r="J12" s="292" t="str">
        <f>Badges!C140</f>
        <v>Dip your pottery</v>
      </c>
      <c r="K12" s="290" t="str">
        <f>IF(Badges!M140="A","A","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IF(Badges!M190="C","C",IF(Badges!M190="P","P",""))</f>
        <v/>
      </c>
      <c r="E13" s="289"/>
      <c r="F13" s="292" t="str">
        <f>Badges!C67</f>
        <v>Use dance to tell a story</v>
      </c>
      <c r="G13" s="290" t="str">
        <f>IF(Badges!M67="A","A"," ")</f>
        <v xml:space="preserve"> </v>
      </c>
      <c r="I13" s="289"/>
      <c r="J13" s="292" t="str">
        <f>Badges!C141</f>
        <v>Paint on glaze</v>
      </c>
      <c r="K13" s="290" t="str">
        <f>IF(Badges!M141="A","A"," ")</f>
        <v xml:space="preserve"> </v>
      </c>
      <c r="M13" s="289"/>
      <c r="N13" s="292" t="str">
        <f>Badges!C216</f>
        <v>Set your alarm</v>
      </c>
      <c r="O13" s="290" t="str">
        <f>IF(Badges!M216="A","A"," ")</f>
        <v xml:space="preserve"> </v>
      </c>
      <c r="Q13" s="289"/>
      <c r="R13" s="292" t="str">
        <f>Badges!C290</f>
        <v>Get a clue</v>
      </c>
      <c r="S13" s="290" t="str">
        <f>IF(Badges!M290="A","A"," ")</f>
        <v xml:space="preserve"> </v>
      </c>
    </row>
    <row r="14" spans="1:21">
      <c r="A14" s="475" t="str">
        <f>Summary!A14</f>
        <v>Hiker</v>
      </c>
      <c r="B14" s="476"/>
      <c r="C14" s="291" t="str">
        <f>IF(Badges!M213="C","C",IF(Badges!M213="P","P",""))</f>
        <v/>
      </c>
      <c r="E14" s="289"/>
      <c r="F14" s="292" t="str">
        <f>Badges!C68</f>
        <v>Make up a dance to your favorite</v>
      </c>
      <c r="G14" s="290" t="str">
        <f>IF(Badges!M68="A","A"," ")</f>
        <v xml:space="preserve"> </v>
      </c>
      <c r="I14" s="289"/>
      <c r="J14" s="292" t="str">
        <f>Badges!C142</f>
        <v>Sponge paint your pottery</v>
      </c>
      <c r="K14" s="290" t="str">
        <f>IF(Badges!M142="A","A"," ")</f>
        <v xml:space="preserve"> </v>
      </c>
      <c r="M14" s="289"/>
      <c r="N14" s="292" t="str">
        <f>Badges!C217</f>
        <v>Lay out your clothes</v>
      </c>
      <c r="O14" s="290" t="str">
        <f>IF(Badges!M217="A","A"," ")</f>
        <v xml:space="preserve"> </v>
      </c>
      <c r="Q14" s="289"/>
      <c r="R14" s="292" t="str">
        <f>Badges!C291</f>
        <v>Mystery box</v>
      </c>
      <c r="S14" s="290" t="str">
        <f>IF(Badges!M291="A","A"," ")</f>
        <v xml:space="preserve"> </v>
      </c>
    </row>
    <row r="15" spans="1:21">
      <c r="A15" s="477" t="str">
        <f>Summary!A15</f>
        <v>My Great Day</v>
      </c>
      <c r="B15" s="478"/>
      <c r="C15" s="341" t="str">
        <f>IF(Badges!M236="C","C",IF(Badges!M236="P","P",""))</f>
        <v/>
      </c>
      <c r="E15" s="289">
        <v>5</v>
      </c>
      <c r="F15" s="292" t="str">
        <f>Badges!C69</f>
        <v>Show your moves</v>
      </c>
      <c r="G15" s="304"/>
      <c r="I15" s="466" t="str">
        <f>Badges!B145</f>
        <v>Household Elf</v>
      </c>
      <c r="J15" s="467"/>
      <c r="K15" s="467"/>
      <c r="M15" s="289"/>
      <c r="N15" s="292" t="str">
        <f>Badges!C218</f>
        <v>Make your bed</v>
      </c>
      <c r="O15" s="290" t="str">
        <f>IF(Badges!M218="A","A"," ")</f>
        <v xml:space="preserve"> </v>
      </c>
      <c r="Q15" s="289"/>
      <c r="R15" s="292" t="str">
        <f>Badges!C292</f>
        <v>Who's who</v>
      </c>
      <c r="S15" s="290" t="str">
        <f>IF(Badges!M292="A","A"," ")</f>
        <v xml:space="preserve"> </v>
      </c>
    </row>
    <row r="16" spans="1:21">
      <c r="A16" s="484" t="str">
        <f>Summary!A16</f>
        <v>It's Your Story -- Tell It!</v>
      </c>
      <c r="B16" s="484"/>
      <c r="C16" s="484"/>
      <c r="E16" s="289"/>
      <c r="F16" s="292" t="str">
        <f>Badges!C70</f>
        <v>Throw a dance party</v>
      </c>
      <c r="G16" s="290" t="str">
        <f>IF(Badges!M70="A","A","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IF(Badges!M260="C","C",IF(Badges!M260="P","P",""))</f>
        <v/>
      </c>
      <c r="E17" s="289"/>
      <c r="F17" s="292" t="str">
        <f>Badges!C71</f>
        <v>Perform a dance show for your</v>
      </c>
      <c r="G17" s="290" t="str">
        <f>IF(Badges!M71="A","A"," ")</f>
        <v xml:space="preserve"> </v>
      </c>
      <c r="I17" s="289"/>
      <c r="J17" s="292" t="str">
        <f>Badges!C147</f>
        <v>Be a light-saver</v>
      </c>
      <c r="K17" s="290" t="str">
        <f>IF(Badges!M146="A","A"," ")</f>
        <v xml:space="preserve"> </v>
      </c>
      <c r="M17" s="289"/>
      <c r="N17" s="292" t="str">
        <f>Badges!C220</f>
        <v>Sort your school supplies</v>
      </c>
      <c r="O17" s="290" t="str">
        <f>IF(Badges!M220="A","A"," ")</f>
        <v xml:space="preserve"> </v>
      </c>
      <c r="Q17" s="289"/>
      <c r="R17" s="292" t="str">
        <f>Badges!C294</f>
        <v>Pin the tail on…</v>
      </c>
      <c r="S17" s="290" t="str">
        <f>IF(Badges!M294="A","A"," ")</f>
        <v xml:space="preserve"> </v>
      </c>
    </row>
    <row r="18" spans="1:19">
      <c r="A18" s="475" t="str">
        <f>Summary!A18</f>
        <v>Pets</v>
      </c>
      <c r="B18" s="476"/>
      <c r="C18" s="291" t="str">
        <f>IF(Badges!M283="C","C",IF(Badges!M283="P","P",""))</f>
        <v/>
      </c>
      <c r="E18" s="289"/>
      <c r="F18" s="292" t="str">
        <f>Badges!C72</f>
        <v>Perform a dance for your family</v>
      </c>
      <c r="G18" s="290" t="str">
        <f>IF(Badges!M72="A","A"," ")</f>
        <v xml:space="preserve"> </v>
      </c>
      <c r="I18" s="289"/>
      <c r="J18" s="292" t="str">
        <f>Badges!C148</f>
        <v>Go on an energy scavenger hunt</v>
      </c>
      <c r="K18" s="290" t="str">
        <f>IF(Badges!M147="A","A"," ")</f>
        <v xml:space="preserve"> </v>
      </c>
      <c r="M18" s="289"/>
      <c r="N18" s="292" t="str">
        <f>Badges!C221</f>
        <v>Make and label play-stuff bins</v>
      </c>
      <c r="O18" s="290" t="str">
        <f>IF(Badges!M221="A","A"," ")</f>
        <v xml:space="preserve"> </v>
      </c>
      <c r="Q18" s="289"/>
      <c r="R18" s="292" t="str">
        <f>Badges!C295</f>
        <v>Heat things up</v>
      </c>
      <c r="S18" s="290" t="str">
        <f>IF(Badges!M295="A","A"," ")</f>
        <v xml:space="preserve"> </v>
      </c>
    </row>
    <row r="19" spans="1:19">
      <c r="A19" s="475" t="str">
        <f>Summary!A19</f>
        <v>Making Games</v>
      </c>
      <c r="B19" s="476"/>
      <c r="C19" s="291" t="str">
        <f>IF(Badges!M306="C","C",IF(Badges!M306="P","P",""))</f>
        <v/>
      </c>
      <c r="E19" s="466" t="str">
        <f>Badges!B75</f>
        <v>Home Scientist</v>
      </c>
      <c r="F19" s="467"/>
      <c r="G19" s="467"/>
      <c r="I19" s="289"/>
      <c r="J19" s="292" t="str">
        <f>Badges!C149</f>
        <v>Find out about three ways to use</v>
      </c>
      <c r="K19" s="290" t="str">
        <f>IF(Badges!M148="A","A"," ")</f>
        <v xml:space="preserve"> </v>
      </c>
      <c r="M19" s="289"/>
      <c r="N19" s="292" t="str">
        <f>Badges!C222</f>
        <v>Organize your clothes</v>
      </c>
      <c r="O19" s="290" t="str">
        <f>IF(Badges!M222="A","A"," ")</f>
        <v xml:space="preserve"> </v>
      </c>
      <c r="Q19" s="289"/>
      <c r="R19" s="292" t="str">
        <f>Badges!C296</f>
        <v>Race day</v>
      </c>
      <c r="S19" s="290" t="str">
        <f>IF(Badges!M296="A","A"," ")</f>
        <v xml:space="preserve"> </v>
      </c>
    </row>
    <row r="20" spans="1:19">
      <c r="A20" s="475" t="str">
        <f>Summary!A20</f>
        <v>Inventor</v>
      </c>
      <c r="B20" s="476"/>
      <c r="C20" s="291" t="str">
        <f>IF(Badges!M329="C","C",IF(Badges!M329="P","P",""))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IF(Badges!M352="C","C",IF(Badges!M352="P","P",""))</f>
        <v/>
      </c>
      <c r="E21" s="289"/>
      <c r="F21" s="292" t="str">
        <f>Badges!C77</f>
        <v>Make a salad dressing</v>
      </c>
      <c r="G21" s="290" t="str">
        <f>IF(Badges!M77="A","A"," ")</f>
        <v xml:space="preserve"> </v>
      </c>
      <c r="I21" s="289"/>
      <c r="J21" s="292" t="str">
        <f>Badges!C151</f>
        <v>Use less water by taking shorter</v>
      </c>
      <c r="K21" s="290" t="str">
        <f>IF(Badges!M150="A","A"," ")</f>
        <v xml:space="preserve"> </v>
      </c>
      <c r="M21" s="289"/>
      <c r="N21" s="292" t="str">
        <f>Badges!C224</f>
        <v>Create your own homework space</v>
      </c>
      <c r="O21" s="290" t="str">
        <f>IF(Badges!M224="A","A"," ")</f>
        <v xml:space="preserve"> </v>
      </c>
      <c r="Q21" s="289"/>
      <c r="R21" s="292" t="str">
        <f>Badges!C298</f>
        <v>You're It</v>
      </c>
      <c r="S21" s="290" t="str">
        <f>IF(Badges!M298="A","A"," ")</f>
        <v xml:space="preserve"> </v>
      </c>
    </row>
    <row r="22" spans="1:19">
      <c r="A22" s="226"/>
      <c r="B22" s="338"/>
      <c r="C22" s="306"/>
      <c r="E22" s="289"/>
      <c r="F22" s="292" t="str">
        <f>Badges!C78</f>
        <v>Grow rock candy</v>
      </c>
      <c r="G22" s="290" t="str">
        <f>IF(Badges!M78="A","A"," ")</f>
        <v xml:space="preserve"> </v>
      </c>
      <c r="I22" s="289"/>
      <c r="J22" s="292" t="str">
        <f>Badges!C152</f>
        <v>Turn off the faucet when brushing</v>
      </c>
      <c r="K22" s="290" t="str">
        <f>IF(Badges!M151="A","A"," ")</f>
        <v xml:space="preserve"> </v>
      </c>
      <c r="M22" s="289"/>
      <c r="N22" s="292" t="str">
        <f>Badges!C225</f>
        <v>Make a homework station</v>
      </c>
      <c r="O22" s="290" t="str">
        <f>IF(Badges!M225="A","A"," ")</f>
        <v xml:space="preserve"> </v>
      </c>
      <c r="Q22" s="289"/>
      <c r="R22" s="292" t="str">
        <f>Badges!C299</f>
        <v>Duck, Duck, "Moo"-se</v>
      </c>
      <c r="S22" s="290" t="str">
        <f>IF(Badges!M299="A","A"," ")</f>
        <v xml:space="preserve"> </v>
      </c>
    </row>
    <row r="23" spans="1:19">
      <c r="A23" s="466" t="str">
        <f>Badges!B6</f>
        <v>Computer Expert</v>
      </c>
      <c r="B23" s="467"/>
      <c r="C23" s="467"/>
      <c r="E23" s="289"/>
      <c r="F23" s="292" t="str">
        <f>Badges!C79</f>
        <v>Make your own ice cream</v>
      </c>
      <c r="G23" s="290" t="str">
        <f>IF(Badges!M79="A","A"," ")</f>
        <v xml:space="preserve"> </v>
      </c>
      <c r="I23" s="289"/>
      <c r="J23" s="292" t="str">
        <f>Badges!C153</f>
        <v>Find three ways to save water</v>
      </c>
      <c r="K23" s="290" t="str">
        <f>IF(Badges!M152="A","A"," ")</f>
        <v xml:space="preserve"> </v>
      </c>
      <c r="M23" s="289"/>
      <c r="N23" s="292" t="str">
        <f>Badges!C226</f>
        <v>Make a homework schedule</v>
      </c>
      <c r="O23" s="290" t="str">
        <f>IF(Badges!M226="A","A"," ")</f>
        <v xml:space="preserve"> </v>
      </c>
      <c r="Q23" s="289"/>
      <c r="R23" s="292" t="str">
        <f>Badges!C300</f>
        <v>Hop to it</v>
      </c>
      <c r="S23" s="290" t="str">
        <f>IF(Badges!M300="A","A","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IF(Badges!M8="A","A"," ")</f>
        <v xml:space="preserve"> </v>
      </c>
      <c r="E25" s="289"/>
      <c r="F25" s="292" t="str">
        <f>Badges!C81</f>
        <v>Follow the balloon leader</v>
      </c>
      <c r="G25" s="290" t="str">
        <f>IF(Badges!M81="A","A"," ")</f>
        <v xml:space="preserve"> </v>
      </c>
      <c r="I25" s="289"/>
      <c r="J25" s="292" t="str">
        <f>Badges!C155</f>
        <v>Make a natural cleaner</v>
      </c>
      <c r="K25" s="290" t="str">
        <f>IF(Badges!M154="A","A"," ")</f>
        <v xml:space="preserve"> </v>
      </c>
      <c r="M25" s="289"/>
      <c r="N25" s="292" t="str">
        <f>Badges!C228</f>
        <v>Make a "special dates" calendar</v>
      </c>
      <c r="O25" s="290" t="str">
        <f>IF(Badges!M228="A","A"," ")</f>
        <v xml:space="preserve"> </v>
      </c>
      <c r="Q25" s="289"/>
      <c r="R25" s="292" t="str">
        <f>Badges!C302</f>
        <v>Queen of the court</v>
      </c>
      <c r="S25" s="290" t="str">
        <f>IF(Badges!M302="A","A"," ")</f>
        <v xml:space="preserve"> </v>
      </c>
    </row>
    <row r="26" spans="1:19">
      <c r="A26" s="289"/>
      <c r="B26" s="292" t="str">
        <f>Badges!C9</f>
        <v>Create a cool card</v>
      </c>
      <c r="C26" s="290" t="str">
        <f>IF(Badges!M9="A","A"," ")</f>
        <v xml:space="preserve"> </v>
      </c>
      <c r="E26" s="289"/>
      <c r="F26" s="292" t="str">
        <f>Badges!C82</f>
        <v>Make pepper dance</v>
      </c>
      <c r="G26" s="290" t="str">
        <f>IF(Badges!M82="A","A"," ")</f>
        <v xml:space="preserve"> </v>
      </c>
      <c r="I26" s="289"/>
      <c r="J26" s="292" t="str">
        <f>Badges!C156</f>
        <v>Make a natural spray to use on</v>
      </c>
      <c r="K26" s="290" t="str">
        <f>IF(Badges!M155="A","A"," ")</f>
        <v xml:space="preserve"> </v>
      </c>
      <c r="M26" s="289"/>
      <c r="N26" s="292" t="str">
        <f>Badges!C229</f>
        <v>Make a family activities schedule</v>
      </c>
      <c r="O26" s="290" t="str">
        <f>IF(Badges!M229="A","A"," ")</f>
        <v xml:space="preserve"> </v>
      </c>
      <c r="Q26" s="289"/>
      <c r="R26" s="292" t="str">
        <f>Badges!C303</f>
        <v>Field of dreams</v>
      </c>
      <c r="S26" s="290" t="str">
        <f>IF(Badges!M303="A","A"," ")</f>
        <v xml:space="preserve"> </v>
      </c>
    </row>
    <row r="27" spans="1:19">
      <c r="A27" s="289"/>
      <c r="B27" s="292" t="str">
        <f>Badges!C10</f>
        <v>Build a bookmark</v>
      </c>
      <c r="C27" s="290" t="str">
        <f>IF(Badges!M10="A","A"," ")</f>
        <v xml:space="preserve"> </v>
      </c>
      <c r="E27" s="289"/>
      <c r="F27" s="292" t="str">
        <f>Badges!C79</f>
        <v>Make your own ice cream</v>
      </c>
      <c r="G27" s="290" t="str">
        <f>IF(Badges!M83="A","A"," ")</f>
        <v xml:space="preserve"> </v>
      </c>
      <c r="I27" s="289"/>
      <c r="J27" s="292" t="str">
        <f>Badges!C157</f>
        <v>Take your own reusable bag to the</v>
      </c>
      <c r="K27" s="290" t="str">
        <f>IF(Badges!M156="A","A"," ")</f>
        <v xml:space="preserve"> </v>
      </c>
      <c r="M27" s="289"/>
      <c r="N27" s="292" t="str">
        <f>Badges!C230</f>
        <v>Be a family grocery helper</v>
      </c>
      <c r="O27" s="290" t="str">
        <f>IF(Badges!M230="A","A"," ")</f>
        <v xml:space="preserve"> </v>
      </c>
      <c r="Q27" s="289"/>
      <c r="R27" s="292" t="str">
        <f>Badges!C304</f>
        <v>The new ballpark</v>
      </c>
      <c r="S27" s="290" t="str">
        <f>IF(Badges!M304="A","A","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IF(Badges!M12="A","A"," ")</f>
        <v xml:space="preserve"> </v>
      </c>
      <c r="E29" s="289"/>
      <c r="F29" s="292" t="str">
        <f>Badges!C85</f>
        <v>Eggs in salt water</v>
      </c>
      <c r="G29" s="290" t="str">
        <f>IF(Badges!M85="A","A"," ")</f>
        <v xml:space="preserve"> </v>
      </c>
      <c r="I29" s="289"/>
      <c r="J29" s="292" t="str">
        <f>Badges!C159</f>
        <v>How much trash can you stash</v>
      </c>
      <c r="K29" s="290" t="str">
        <f>IF(Badges!M158="A","A"," ")</f>
        <v xml:space="preserve"> </v>
      </c>
      <c r="M29" s="289"/>
      <c r="N29" s="292" t="str">
        <f>Badges!C232</f>
        <v>Organize a Girl Scout place</v>
      </c>
      <c r="O29" s="290" t="str">
        <f>IF(Badges!M232="A","A"," ")</f>
        <v xml:space="preserve"> </v>
      </c>
      <c r="Q29" s="289">
        <v>1</v>
      </c>
      <c r="R29" s="292" t="str">
        <f>Badges!C308</f>
        <v>Warm up your inventor's mind</v>
      </c>
      <c r="S29" s="304"/>
    </row>
    <row r="30" spans="1:19">
      <c r="A30" s="289"/>
      <c r="B30" s="292" t="str">
        <f>Badges!C13</f>
        <v>Hometown history</v>
      </c>
      <c r="C30" s="290" t="str">
        <f>IF(Badges!M13="A","A"," ")</f>
        <v xml:space="preserve"> </v>
      </c>
      <c r="E30" s="289"/>
      <c r="F30" s="292" t="str">
        <f>Badges!C86</f>
        <v>Dancing raisins</v>
      </c>
      <c r="G30" s="290" t="str">
        <f>IF(Badges!M86="A","A"," ")</f>
        <v xml:space="preserve"> </v>
      </c>
      <c r="I30" s="289"/>
      <c r="J30" s="292" t="str">
        <f>Badges!C160</f>
        <v>Recycle plastic bags</v>
      </c>
      <c r="K30" s="290" t="str">
        <f>IF(Badges!M159="A","A"," ")</f>
        <v xml:space="preserve"> </v>
      </c>
      <c r="M30" s="289"/>
      <c r="N30" s="292" t="str">
        <f>Badges!C233</f>
        <v>Organize a community place</v>
      </c>
      <c r="O30" s="290" t="str">
        <f>IF(Badges!M233="A","A"," ")</f>
        <v xml:space="preserve"> </v>
      </c>
      <c r="Q30" s="289"/>
      <c r="R30" s="292" t="str">
        <f>Badges!C309</f>
        <v>Make up five new uses for a box</v>
      </c>
      <c r="S30" s="290" t="str">
        <f>IF(Badges!M309="A","A"," ")</f>
        <v xml:space="preserve"> </v>
      </c>
    </row>
    <row r="31" spans="1:19">
      <c r="A31" s="289"/>
      <c r="B31" s="292" t="str">
        <f>Badges!C14</f>
        <v>Online art walk</v>
      </c>
      <c r="C31" s="290" t="str">
        <f>IF(Badges!M14="A","A"," ")</f>
        <v xml:space="preserve"> </v>
      </c>
      <c r="E31" s="289"/>
      <c r="F31" s="292" t="str">
        <f>Badges!C83</f>
        <v>Bend water</v>
      </c>
      <c r="G31" s="290" t="str">
        <f>IF(Badges!M87="A","A"," ")</f>
        <v xml:space="preserve"> </v>
      </c>
      <c r="I31" s="289"/>
      <c r="J31" s="292" t="str">
        <f>Badges!C161</f>
        <v>Donate toys and clothes</v>
      </c>
      <c r="K31" s="290" t="str">
        <f>IF(Badges!M160="A","A"," ")</f>
        <v xml:space="preserve"> </v>
      </c>
      <c r="M31" s="289"/>
      <c r="N31" s="292" t="str">
        <f>Badges!C234</f>
        <v>Help a relative, friend, or neighbor</v>
      </c>
      <c r="O31" s="290" t="str">
        <f>IF(Badges!M234="A","A"," ")</f>
        <v xml:space="preserve"> </v>
      </c>
      <c r="Q31" s="289"/>
      <c r="R31" s="292" t="str">
        <f>Badges!C310</f>
        <v>Come up with fun and different</v>
      </c>
      <c r="S31" s="290" t="str">
        <f>IF(Badges!M310="A","A","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IF(Badges!M311="A","A"," ")</f>
        <v xml:space="preserve"> </v>
      </c>
    </row>
    <row r="33" spans="1:19">
      <c r="A33" s="289"/>
      <c r="B33" s="292" t="str">
        <f>Badges!C16</f>
        <v>Road trip</v>
      </c>
      <c r="C33" s="290" t="str">
        <f>IF(Badges!M16="A","A"," ")</f>
        <v xml:space="preserve"> </v>
      </c>
      <c r="E33" s="289"/>
      <c r="F33" s="292" t="str">
        <f>Badges!C89</f>
        <v>Soda geyser</v>
      </c>
      <c r="G33" s="290" t="str">
        <f>IF(Badges!M89="A","A"," ")</f>
        <v xml:space="preserve"> </v>
      </c>
      <c r="I33" s="289"/>
      <c r="J33" s="292" t="str">
        <f>Badges!C163</f>
        <v>Clean or replace an air filter</v>
      </c>
      <c r="K33" s="290" t="str">
        <f>IF(Badges!M162="A","A","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IF(Badges!M17="A","A"," ")</f>
        <v xml:space="preserve"> </v>
      </c>
      <c r="E34" s="289"/>
      <c r="F34" s="292" t="str">
        <f>Badges!C90</f>
        <v>Film-canister rockets</v>
      </c>
      <c r="G34" s="290" t="str">
        <f>IF(Badges!M90="A","A"," ")</f>
        <v xml:space="preserve"> </v>
      </c>
      <c r="I34" s="289"/>
      <c r="J34" s="292" t="str">
        <f>Badges!C164</f>
        <v>Discover natural filters</v>
      </c>
      <c r="K34" s="290" t="str">
        <f>IF(Badges!M163="A","A"," ")</f>
        <v xml:space="preserve"> </v>
      </c>
      <c r="M34" s="289"/>
      <c r="N34" s="292" t="str">
        <f>Badges!C240</f>
        <v>Make a letterboxing dictionary</v>
      </c>
      <c r="O34" s="290" t="str">
        <f>IF(Badges!M240="A","A"," ")</f>
        <v xml:space="preserve"> </v>
      </c>
      <c r="Q34" s="289"/>
      <c r="R34" s="292" t="str">
        <f>Badges!C313</f>
        <v>Making music</v>
      </c>
      <c r="S34" s="290" t="str">
        <f>IF(Badges!M313="A","A"," ")</f>
        <v xml:space="preserve"> </v>
      </c>
    </row>
    <row r="35" spans="1:19">
      <c r="A35" s="289"/>
      <c r="B35" s="292" t="str">
        <f>Badges!C18</f>
        <v>3…2…1…blastoff!</v>
      </c>
      <c r="C35" s="290" t="str">
        <f>IF(Badges!M18="A","A"," ")</f>
        <v xml:space="preserve"> </v>
      </c>
      <c r="E35" s="289"/>
      <c r="F35" s="292" t="str">
        <f>Badges!C87</f>
        <v>Lemons vs. limes</v>
      </c>
      <c r="G35" s="290" t="str">
        <f>IF(Badges!M91="A","A"," ")</f>
        <v xml:space="preserve"> </v>
      </c>
      <c r="I35" s="289"/>
      <c r="J35" s="292" t="str">
        <f>Badges!C165</f>
        <v>Make a natural air freshener</v>
      </c>
      <c r="K35" s="290" t="str">
        <f>IF(Badges!M164="A","A"," ")</f>
        <v xml:space="preserve"> </v>
      </c>
      <c r="M35" s="289"/>
      <c r="N35" s="292" t="str">
        <f>Badges!C241</f>
        <v>Think of hiding places</v>
      </c>
      <c r="O35" s="290" t="str">
        <f>IF(Badges!M241="A","A"," ")</f>
        <v xml:space="preserve"> </v>
      </c>
      <c r="Q35" s="289"/>
      <c r="R35" s="292" t="str">
        <f>Badges!C314</f>
        <v>Carrying lunch</v>
      </c>
      <c r="S35" s="290" t="str">
        <f>IF(Badges!M314="A","A","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IF(Badges!M242="A","A"," ")</f>
        <v xml:space="preserve"> </v>
      </c>
      <c r="Q36" s="289"/>
      <c r="R36" s="292" t="str">
        <f>Badges!C315</f>
        <v>Watering plants</v>
      </c>
      <c r="S36" s="290" t="str">
        <f>IF(Badges!M315="A","A"," ")</f>
        <v xml:space="preserve"> </v>
      </c>
    </row>
    <row r="37" spans="1:19" ht="12.75" customHeight="1">
      <c r="A37" s="289"/>
      <c r="B37" s="292" t="str">
        <f>Badges!C20</f>
        <v>Here is my card</v>
      </c>
      <c r="C37" s="290" t="str">
        <f>IF(Badges!M20="A","A"," ")</f>
        <v xml:space="preserve"> </v>
      </c>
      <c r="E37" s="289"/>
      <c r="F37" s="292" t="str">
        <f>Badges!C93</f>
        <v>Giant bubbles</v>
      </c>
      <c r="G37" s="290" t="str">
        <f>IF(Badges!M93="A","A","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IF(Badges!M21="A","A"," ")</f>
        <v xml:space="preserve"> </v>
      </c>
      <c r="E38" s="289"/>
      <c r="F38" s="292" t="str">
        <f>Badges!C94</f>
        <v>Homemade Silly Putty</v>
      </c>
      <c r="G38" s="290" t="str">
        <f>IF(Badges!M94="A","A"," ")</f>
        <v xml:space="preserve"> </v>
      </c>
      <c r="I38" s="289"/>
      <c r="J38" s="292" t="str">
        <f>Badges!C170</f>
        <v>Hold a scavenger hunt in your</v>
      </c>
      <c r="K38" s="290" t="str">
        <f>IF(Badges!M170="A","A"," ")</f>
        <v xml:space="preserve"> </v>
      </c>
      <c r="M38" s="289"/>
      <c r="N38" s="292" t="str">
        <f>Badges!C244</f>
        <v>Cut your own stamp from craft foam</v>
      </c>
      <c r="O38" s="290" t="str">
        <f>IF(Badges!M244="A","A"," ")</f>
        <v xml:space="preserve"> </v>
      </c>
      <c r="Q38" s="289"/>
      <c r="R38" s="292" t="str">
        <f>Badges!C317</f>
        <v>Mornings</v>
      </c>
      <c r="S38" s="290" t="str">
        <f>IF(Badges!M317="A","A"," ")</f>
        <v xml:space="preserve"> </v>
      </c>
    </row>
    <row r="39" spans="1:19">
      <c r="A39" s="289"/>
      <c r="B39" s="292" t="str">
        <f>Badges!C22</f>
        <v>Dear President…</v>
      </c>
      <c r="C39" s="290" t="str">
        <f>IF(Badges!M22="A","A"," ")</f>
        <v xml:space="preserve"> </v>
      </c>
      <c r="E39" s="289"/>
      <c r="F39" s="292" t="str">
        <f>Badges!C91</f>
        <v>Blow up a balloon without using</v>
      </c>
      <c r="G39" s="290" t="str">
        <f>IF(Badges!M95="A","A"," ")</f>
        <v xml:space="preserve"> </v>
      </c>
      <c r="I39" s="289"/>
      <c r="J39" s="292" t="str">
        <f>Badges!C171</f>
        <v>Play Kim's Game</v>
      </c>
      <c r="K39" s="290" t="str">
        <f>IF(Badges!M171="A","A"," ")</f>
        <v xml:space="preserve"> </v>
      </c>
      <c r="M39" s="289"/>
      <c r="N39" s="292" t="str">
        <f>Badges!C245</f>
        <v>Use a stamp-making kit from a</v>
      </c>
      <c r="O39" s="290" t="str">
        <f>IF(Badges!M245="A","A"," ")</f>
        <v xml:space="preserve"> </v>
      </c>
      <c r="Q39" s="289"/>
      <c r="R39" s="292" t="str">
        <f>Badges!C318</f>
        <v>Lunch at school</v>
      </c>
      <c r="S39" s="290" t="str">
        <f>IF(Badges!M318="A","A","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IF(Badges!M172="A","A"," ")</f>
        <v xml:space="preserve"> </v>
      </c>
      <c r="M40" s="289"/>
      <c r="N40" s="292" t="str">
        <f>Badges!C246</f>
        <v>Choose a special stamp</v>
      </c>
      <c r="O40" s="290" t="str">
        <f>IF(Badges!M246="A","A"," ")</f>
        <v xml:space="preserve"> </v>
      </c>
      <c r="Q40" s="289"/>
      <c r="R40" s="292" t="str">
        <f>Badges!C319</f>
        <v>Brownie meetings</v>
      </c>
      <c r="S40" s="290" t="str">
        <f>IF(Badges!M319="A","A"," ")</f>
        <v xml:space="preserve"> </v>
      </c>
    </row>
    <row r="41" spans="1:19">
      <c r="A41" s="289"/>
      <c r="B41" s="292" t="str">
        <f>Badges!C24</f>
        <v>Game on</v>
      </c>
      <c r="C41" s="290" t="str">
        <f>IF(Badges!M24="A","A","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IF(Badges!M25="A","A"," ")</f>
        <v xml:space="preserve"> </v>
      </c>
      <c r="E42" s="289"/>
      <c r="F42" s="292" t="str">
        <f>Badges!C100</f>
        <v>Read two stories starring families</v>
      </c>
      <c r="G42" s="290" t="str">
        <f>IF(Badges!M100="A","A"," ")</f>
        <v xml:space="preserve"> </v>
      </c>
      <c r="I42" s="289"/>
      <c r="J42" s="292" t="str">
        <f>Badges!C174</f>
        <v>Listen for 10 different sounds</v>
      </c>
      <c r="K42" s="290" t="str">
        <f>IF(Badges!M174="A","A"," ")</f>
        <v xml:space="preserve"> </v>
      </c>
      <c r="M42" s="289"/>
      <c r="N42" s="292" t="str">
        <f>Badges!C248</f>
        <v>Create a fill-in-the-blank clue</v>
      </c>
      <c r="O42" s="290" t="str">
        <f>IF(Badges!M248="A","A"," ")</f>
        <v xml:space="preserve"> </v>
      </c>
      <c r="Q42" s="289"/>
      <c r="R42" s="292" t="str">
        <f>Badges!C321</f>
        <v>Mind-map</v>
      </c>
      <c r="S42" s="290" t="str">
        <f>IF(Badges!M321="A","A"," ")</f>
        <v xml:space="preserve"> </v>
      </c>
    </row>
    <row r="43" spans="1:19" ht="12.75" customHeight="1">
      <c r="A43" s="289"/>
      <c r="B43" s="292" t="str">
        <f>Badges!C26</f>
        <v>Print on</v>
      </c>
      <c r="C43" s="290" t="str">
        <f>IF(Badges!M26="A","A"," ")</f>
        <v xml:space="preserve"> </v>
      </c>
      <c r="E43" s="289"/>
      <c r="F43" s="292" t="str">
        <f>Badges!C101</f>
        <v>Watch a family story</v>
      </c>
      <c r="G43" s="290" t="str">
        <f>IF(Badges!M101="A","A"," ")</f>
        <v xml:space="preserve"> </v>
      </c>
      <c r="I43" s="289"/>
      <c r="J43" s="292" t="str">
        <f>Badges!C175</f>
        <v>Listen to sound boxes</v>
      </c>
      <c r="K43" s="290" t="str">
        <f>IF(Badges!M175="A","A"," ")</f>
        <v xml:space="preserve"> </v>
      </c>
      <c r="M43" s="289"/>
      <c r="N43" s="292" t="str">
        <f>Badges!C249</f>
        <v>Create a scramble</v>
      </c>
      <c r="O43" s="290" t="str">
        <f>IF(Badges!M249="A","A"," ")</f>
        <v xml:space="preserve"> </v>
      </c>
      <c r="Q43" s="289"/>
      <c r="R43" s="292" t="str">
        <f>Badges!C322</f>
        <v>Sketch it out</v>
      </c>
      <c r="S43" s="290" t="str">
        <f>IF(Badges!M322="A","A"," ")</f>
        <v xml:space="preserve"> </v>
      </c>
    </row>
    <row r="44" spans="1:19">
      <c r="A44" s="466" t="str">
        <f>Badges!B29</f>
        <v>My Best Self</v>
      </c>
      <c r="B44" s="467"/>
      <c r="C44" s="467"/>
      <c r="E44" s="289"/>
      <c r="F44" s="292" t="str">
        <f>Badges!C102</f>
        <v>Share family stories with friends</v>
      </c>
      <c r="G44" s="290" t="str">
        <f>IF(Badges!M102="A","A"," ")</f>
        <v xml:space="preserve"> </v>
      </c>
      <c r="I44" s="289"/>
      <c r="J44" s="292" t="str">
        <f>Badges!C176</f>
        <v>Wear safety earplugs to understand</v>
      </c>
      <c r="K44" s="290" t="str">
        <f>IF(Badges!M176="A","A"," ")</f>
        <v xml:space="preserve"> </v>
      </c>
      <c r="M44" s="289"/>
      <c r="N44" s="292" t="str">
        <f>Badges!C250</f>
        <v>Create a number code clue</v>
      </c>
      <c r="O44" s="290" t="str">
        <f>IF(Badges!M250="A","A"," ")</f>
        <v xml:space="preserve"> </v>
      </c>
      <c r="Q44" s="289"/>
      <c r="R44" s="292" t="str">
        <f>Badges!C323</f>
        <v>Buddy up and brainstorm lots of</v>
      </c>
      <c r="S44" s="290" t="str">
        <f>IF(Badges!M323="A","A","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IF(Badges!M31="A","A"," ")</f>
        <v xml:space="preserve"> </v>
      </c>
      <c r="E46" s="289"/>
      <c r="F46" s="292" t="str">
        <f>Badges!C104</f>
        <v>Ask about a festival, holiday, or</v>
      </c>
      <c r="G46" s="290" t="str">
        <f>IF(Badges!M104="A","A"," ")</f>
        <v xml:space="preserve"> </v>
      </c>
      <c r="I46" s="289"/>
      <c r="J46" s="292" t="str">
        <f>Badges!C178</f>
        <v>Follow a friend using only your nose</v>
      </c>
      <c r="K46" s="290" t="str">
        <f>IF(Badges!M178="A","A"," ")</f>
        <v xml:space="preserve"> </v>
      </c>
      <c r="M46" s="289"/>
      <c r="N46" s="292" t="str">
        <f>Badges!C252</f>
        <v>Go on a letterbox search using a</v>
      </c>
      <c r="O46" s="290" t="str">
        <f>IF(Badges!M252="A","A"," ")</f>
        <v xml:space="preserve"> </v>
      </c>
      <c r="Q46" s="289"/>
      <c r="R46" s="292" t="str">
        <f>Badges!C325</f>
        <v>Draw it</v>
      </c>
      <c r="S46" s="290" t="str">
        <f>IF(Badges!M325="A","A"," ")</f>
        <v xml:space="preserve"> </v>
      </c>
    </row>
    <row r="47" spans="1:19">
      <c r="A47" s="289"/>
      <c r="B47" s="292" t="str">
        <f>Badges!C32</f>
        <v xml:space="preserve">Write on your elf self where you </v>
      </c>
      <c r="C47" s="290" t="str">
        <f>IF(Badges!M32="A","A"," ")</f>
        <v xml:space="preserve"> </v>
      </c>
      <c r="E47" s="289"/>
      <c r="F47" s="292" t="str">
        <f>Badges!C105</f>
        <v>Ask about a song, game, or</v>
      </c>
      <c r="G47" s="290" t="str">
        <f>IF(Badges!M105="A","A"," ")</f>
        <v xml:space="preserve"> </v>
      </c>
      <c r="I47" s="289"/>
      <c r="J47" s="292" t="str">
        <f>Badges!C179</f>
        <v>Play a smelly game with your</v>
      </c>
      <c r="K47" s="290" t="str">
        <f>IF(Badges!M179="A","A"," ")</f>
        <v xml:space="preserve"> </v>
      </c>
      <c r="M47" s="289"/>
      <c r="N47" s="292" t="str">
        <f>Badges!C253</f>
        <v>Go on an adventure in a new place</v>
      </c>
      <c r="O47" s="290" t="str">
        <f>IF(Badges!M253="A","A"," ")</f>
        <v xml:space="preserve"> </v>
      </c>
      <c r="Q47" s="289"/>
      <c r="R47" s="292" t="str">
        <f>Badges!C326</f>
        <v>Act it out</v>
      </c>
      <c r="S47" s="290" t="str">
        <f>IF(Badges!M326="A","A"," ")</f>
        <v xml:space="preserve"> </v>
      </c>
    </row>
    <row r="48" spans="1:19">
      <c r="A48" s="289"/>
      <c r="B48" s="292" t="str">
        <f>Badges!C33</f>
        <v>Share how you're unique</v>
      </c>
      <c r="C48" s="290" t="str">
        <f>IF(Badges!M33="A","A"," ")</f>
        <v xml:space="preserve"> </v>
      </c>
      <c r="E48" s="289"/>
      <c r="F48" s="292" t="str">
        <f>Badges!C106</f>
        <v>Ask about a family recipe</v>
      </c>
      <c r="G48" s="290" t="str">
        <f>IF(Badges!M106="A","A"," ")</f>
        <v xml:space="preserve"> </v>
      </c>
      <c r="I48" s="289"/>
      <c r="J48" s="292" t="str">
        <f>Badges!C180</f>
        <v>Try sniffing out three different foods</v>
      </c>
      <c r="K48" s="290" t="str">
        <f>IF(Badges!M180="A","A"," ")</f>
        <v xml:space="preserve"> </v>
      </c>
      <c r="M48" s="289"/>
      <c r="N48" s="292" t="str">
        <f>Badges!C254</f>
        <v xml:space="preserve">Go on a letterbox search that </v>
      </c>
      <c r="O48" s="290" t="str">
        <f>IF(Badges!M254="A","A"," ")</f>
        <v xml:space="preserve"> </v>
      </c>
      <c r="Q48" s="289"/>
      <c r="R48" s="292" t="str">
        <f>Badges!C327</f>
        <v>Build it</v>
      </c>
      <c r="S48" s="290" t="str">
        <f>IF(Badges!M327="A","A","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IF(Badges!M35="A","A"," ")</f>
        <v xml:space="preserve"> </v>
      </c>
      <c r="E50" s="289"/>
      <c r="F50" s="292" t="str">
        <f>Badges!C108</f>
        <v>Use the story tree</v>
      </c>
      <c r="G50" s="290" t="str">
        <f>IF(Badges!M108="A","A"," ")</f>
        <v xml:space="preserve"> </v>
      </c>
      <c r="I50" s="289"/>
      <c r="J50" s="292" t="str">
        <f>Badges!C182</f>
        <v>Do a taste test with salty, sweet</v>
      </c>
      <c r="K50" s="290" t="str">
        <f>IF(Badges!M182="A","A"," ")</f>
        <v xml:space="preserve"> </v>
      </c>
      <c r="M50" s="289"/>
      <c r="N50" s="292" t="str">
        <f>Badges!C256</f>
        <v>Hide a letterbox in your yard</v>
      </c>
      <c r="O50" s="290" t="str">
        <f>IF(Badges!M256="A","A"," ")</f>
        <v xml:space="preserve"> </v>
      </c>
      <c r="Q50" s="289">
        <v>1</v>
      </c>
      <c r="R50" s="292" t="str">
        <f>Badges!C331</f>
        <v>Make friendly introductions</v>
      </c>
      <c r="S50" s="304"/>
    </row>
    <row r="51" spans="1:19">
      <c r="A51" s="289"/>
      <c r="B51" s="292" t="str">
        <f>Badges!C36</f>
        <v>Try three different kinds of exercise</v>
      </c>
      <c r="C51" s="290" t="str">
        <f>IF(Badges!M36="A","A"," ")</f>
        <v xml:space="preserve"> </v>
      </c>
      <c r="E51" s="289"/>
      <c r="F51" s="292" t="str">
        <f>Badges!C109</f>
        <v>Draw or paint your tree</v>
      </c>
      <c r="G51" s="290" t="str">
        <f>IF(Badges!M109="A","A"," ")</f>
        <v xml:space="preserve"> </v>
      </c>
      <c r="I51" s="289"/>
      <c r="J51" s="292" t="str">
        <f>Badges!C183</f>
        <v>Look at the taste buds on a friend's</v>
      </c>
      <c r="K51" s="290" t="str">
        <f>IF(Badges!M183="A","A"," ")</f>
        <v xml:space="preserve"> </v>
      </c>
      <c r="M51" s="289"/>
      <c r="N51" s="292" t="str">
        <f>Badges!C257</f>
        <v>Hide a letterbox along a nearby</v>
      </c>
      <c r="O51" s="290" t="str">
        <f>IF(Badges!M257="A","A"," ")</f>
        <v xml:space="preserve"> </v>
      </c>
      <c r="Q51" s="289"/>
      <c r="R51" s="292" t="str">
        <f>Badges!C332</f>
        <v>Introduce yourself</v>
      </c>
      <c r="S51" s="290" t="str">
        <f>IF(Badges!M332="A","A"," ")</f>
        <v xml:space="preserve"> </v>
      </c>
    </row>
    <row r="52" spans="1:19">
      <c r="A52" s="289"/>
      <c r="B52" s="292" t="str">
        <f>Badges!C37</f>
        <v>Take a thirsty challenge</v>
      </c>
      <c r="C52" s="290" t="str">
        <f>IF(Badges!M37="A","A"," ")</f>
        <v xml:space="preserve"> </v>
      </c>
      <c r="E52" s="289"/>
      <c r="F52" s="292" t="str">
        <f>Badges!C110</f>
        <v xml:space="preserve">Use software on a computer, or </v>
      </c>
      <c r="G52" s="290" t="str">
        <f>IF(Badges!M110="A","A"," ")</f>
        <v xml:space="preserve"> </v>
      </c>
      <c r="I52" s="289"/>
      <c r="J52" s="292" t="str">
        <f>Badges!C184</f>
        <v>Explore how sight influences taste</v>
      </c>
      <c r="K52" s="290" t="str">
        <f>IF(Badges!M184="A","A"," ")</f>
        <v xml:space="preserve"> </v>
      </c>
      <c r="M52" s="289"/>
      <c r="N52" s="292" t="str">
        <f>Badges!C258</f>
        <v>Hide a letterbox using compass</v>
      </c>
      <c r="O52" s="290" t="str">
        <f>IF(Badges!M258="A","A"," ")</f>
        <v xml:space="preserve"> </v>
      </c>
      <c r="Q52" s="289"/>
      <c r="R52" s="292" t="str">
        <f>Badges!C333</f>
        <v>Introduce a friend to someone else</v>
      </c>
      <c r="S52" s="290" t="str">
        <f>IF(Badges!M333="A","A","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IF(Badges!M334="A","A"," ")</f>
        <v xml:space="preserve"> </v>
      </c>
    </row>
    <row r="54" spans="1:19">
      <c r="A54" s="289"/>
      <c r="B54" s="292" t="str">
        <f>Badges!C39</f>
        <v>Talk about three common reasons</v>
      </c>
      <c r="C54" s="290" t="str">
        <f>IF(Badges!M39="A","A"," ")</f>
        <v xml:space="preserve"> </v>
      </c>
      <c r="E54" s="289"/>
      <c r="F54" s="292" t="str">
        <f>Badges!C112</f>
        <v>Ask about an old photo</v>
      </c>
      <c r="G54" s="290" t="str">
        <f>IF(Badges!M112="A","A"," ")</f>
        <v xml:space="preserve"> </v>
      </c>
      <c r="I54" s="289"/>
      <c r="J54" s="292" t="str">
        <f>Badges!C186</f>
        <v>Find things that have different</v>
      </c>
      <c r="K54" s="290" t="str">
        <f>IF(Badges!M186="A","A","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IF(Badges!M40="A","A"," ")</f>
        <v xml:space="preserve"> </v>
      </c>
      <c r="E55" s="289"/>
      <c r="F55" s="292" t="str">
        <f>Badges!C113</f>
        <v>Talk about an object that has been</v>
      </c>
      <c r="G55" s="290" t="str">
        <f>IF(Badges!M113="A","A"," ")</f>
        <v xml:space="preserve"> </v>
      </c>
      <c r="I55" s="289"/>
      <c r="J55" s="292" t="str">
        <f>Badges!C187</f>
        <v>Try an arm or leg touch test</v>
      </c>
      <c r="K55" s="290" t="str">
        <f>IF(Badges!M187="A","A"," ")</f>
        <v xml:space="preserve"> </v>
      </c>
      <c r="M55" s="289"/>
      <c r="N55" s="292" t="str">
        <f>Badges!C263</f>
        <v>Play bingo at a pet store</v>
      </c>
      <c r="O55" s="290" t="str">
        <f>IF(Badges!M263="A","A"," ")</f>
        <v xml:space="preserve"> </v>
      </c>
      <c r="Q55" s="289"/>
      <c r="R55" s="292" t="str">
        <f>Badges!C336</f>
        <v>Write a name poem</v>
      </c>
      <c r="S55" s="290" t="str">
        <f>IF(Badges!M336="A","A"," ")</f>
        <v xml:space="preserve"> </v>
      </c>
    </row>
    <row r="56" spans="1:19">
      <c r="A56" s="289"/>
      <c r="B56" s="292" t="str">
        <f>Badges!C41</f>
        <v>Find out about bandages</v>
      </c>
      <c r="C56" s="290" t="str">
        <f>IF(Badges!M41="A","A"," ")</f>
        <v xml:space="preserve"> </v>
      </c>
      <c r="E56" s="289"/>
      <c r="F56" s="292" t="str">
        <f>Badges!C114</f>
        <v>Ask about an object that belongs</v>
      </c>
      <c r="G56" s="290" t="str">
        <f>IF(Badges!M114="A","A"," ")</f>
        <v xml:space="preserve"> </v>
      </c>
      <c r="I56" s="289"/>
      <c r="J56" s="292" t="str">
        <f>Badges!C188</f>
        <v>Try Braille</v>
      </c>
      <c r="K56" s="290" t="str">
        <f>IF(Badges!M188="A","A"," ")</f>
        <v xml:space="preserve"> </v>
      </c>
      <c r="M56" s="289"/>
      <c r="N56" s="292" t="str">
        <f>Badges!C264</f>
        <v>Play bingo at a veterinarian's office</v>
      </c>
      <c r="O56" s="290" t="str">
        <f>IF(Badges!M264="A","A"," ")</f>
        <v xml:space="preserve"> </v>
      </c>
      <c r="Q56" s="289"/>
      <c r="R56" s="292" t="str">
        <f>Badges!C337</f>
        <v>Give something special to a friend</v>
      </c>
      <c r="S56" s="290" t="str">
        <f>IF(Badges!M337="A","A","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IF(Badges!M265="A","A"," ")</f>
        <v xml:space="preserve"> </v>
      </c>
      <c r="Q57" s="289"/>
      <c r="R57" s="292" t="str">
        <f>Badges!C338</f>
        <v>Be a friend to someone you don't</v>
      </c>
      <c r="S57" s="290" t="str">
        <f>IF(Badges!M338="A","A"," ")</f>
        <v xml:space="preserve"> </v>
      </c>
    </row>
    <row r="58" spans="1:19">
      <c r="A58" s="289"/>
      <c r="B58" s="292" t="str">
        <f>Badges!C43</f>
        <v>Create a "happy box" with five</v>
      </c>
      <c r="C58" s="290" t="str">
        <f>IF(Badges!M43="A","A"," ")</f>
        <v xml:space="preserve"> </v>
      </c>
      <c r="E58" s="289"/>
      <c r="F58" s="292" t="str">
        <f>Badges!C116</f>
        <v>Have a "family tree" potluck party</v>
      </c>
      <c r="G58" s="290" t="str">
        <f>IF(Badges!M116="A","A","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IF(Badges!M44="A","A"," ")</f>
        <v xml:space="preserve"> </v>
      </c>
      <c r="E59" s="289"/>
      <c r="F59" s="292" t="str">
        <f>Badges!C117</f>
        <v>Make a family crest</v>
      </c>
      <c r="G59" s="290" t="str">
        <f>IF(Badges!M117="A","A"," ")</f>
        <v xml:space="preserve"> </v>
      </c>
      <c r="I59" s="289"/>
      <c r="J59" s="292" t="str">
        <f>Badges!C193</f>
        <v>Find a trail</v>
      </c>
      <c r="K59" s="290" t="str">
        <f>IF(Badges!M193="A","A"," ")</f>
        <v xml:space="preserve"> </v>
      </c>
      <c r="M59" s="289"/>
      <c r="N59" s="292" t="str">
        <f>Badges!C267</f>
        <v>Be the cage or tank cleaner</v>
      </c>
      <c r="O59" s="290" t="str">
        <f>IF(Badges!M267="A","A"," ")</f>
        <v xml:space="preserve"> </v>
      </c>
      <c r="Q59" s="289"/>
      <c r="R59" s="292" t="str">
        <f>Badges!C340</f>
        <v>Do a friend's favorite thing</v>
      </c>
      <c r="S59" s="290" t="str">
        <f>IF(Badges!M340="A","A"," ")</f>
        <v xml:space="preserve"> </v>
      </c>
    </row>
    <row r="60" spans="1:19">
      <c r="A60" s="289"/>
      <c r="B60" s="292" t="str">
        <f>Badges!C45</f>
        <v xml:space="preserve">Moving helps our bodies feel </v>
      </c>
      <c r="C60" s="290" t="str">
        <f>IF(Badges!M45="A","A"," ")</f>
        <v xml:space="preserve"> </v>
      </c>
      <c r="E60" s="289"/>
      <c r="F60" s="292" t="str">
        <f>Badges!C118</f>
        <v>Become pen pals with another</v>
      </c>
      <c r="G60" s="290" t="str">
        <f>IF(Badges!M118="A","A"," ")</f>
        <v xml:space="preserve"> </v>
      </c>
      <c r="I60" s="289"/>
      <c r="J60" s="292" t="str">
        <f>Badges!C194</f>
        <v>Ask an expert</v>
      </c>
      <c r="K60" s="290" t="str">
        <f>IF(Badges!M194="A","A"," ")</f>
        <v xml:space="preserve"> </v>
      </c>
      <c r="M60" s="289"/>
      <c r="N60" s="292" t="str">
        <f>Badges!C268</f>
        <v>Learn how to muck out a stall</v>
      </c>
      <c r="O60" s="290" t="str">
        <f>IF(Badges!M268="A","A"," ")</f>
        <v xml:space="preserve"> </v>
      </c>
      <c r="Q60" s="289"/>
      <c r="R60" s="292" t="str">
        <f>Badges!C341</f>
        <v>Share a favorite activity with a friend</v>
      </c>
      <c r="S60" s="290" t="str">
        <f>IF(Badges!M341="A","A","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IF(Badges!M195="A","A"," ")</f>
        <v xml:space="preserve"> </v>
      </c>
      <c r="M61" s="289"/>
      <c r="N61" s="292" t="str">
        <f>Badges!C269</f>
        <v>Make a cozy sleeping space for a</v>
      </c>
      <c r="O61" s="290" t="str">
        <f>IF(Badges!M269="A","A"," ")</f>
        <v xml:space="preserve"> </v>
      </c>
      <c r="Q61" s="289"/>
      <c r="R61" s="292" t="str">
        <f>Badges!C342</f>
        <v>Try a game or activity that's new to</v>
      </c>
      <c r="S61" s="290" t="str">
        <f>IF(Badges!M342="A","A"," ")</f>
        <v xml:space="preserve"> </v>
      </c>
    </row>
    <row r="62" spans="1:19" ht="12.75" customHeight="1">
      <c r="A62" s="289"/>
      <c r="B62" s="292" t="str">
        <f>Badges!C47</f>
        <v>Visit a doctor, dentist, or</v>
      </c>
      <c r="C62" s="290" t="str">
        <f>IF(Badges!M47="A","A","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IF(Badges!M48="A","A"," ")</f>
        <v xml:space="preserve"> </v>
      </c>
      <c r="E63" s="289"/>
      <c r="F63" s="292" t="str">
        <f>Badges!C124</f>
        <v>Visit an art gallery or museum</v>
      </c>
      <c r="G63" s="290" t="str">
        <f>IF(Badges!M124="A","A"," ")</f>
        <v xml:space="preserve"> </v>
      </c>
      <c r="I63" s="289"/>
      <c r="J63" s="292" t="str">
        <f>Badges!C197</f>
        <v>Learn to follow trail signs</v>
      </c>
      <c r="K63" s="290" t="str">
        <f>IF(Badges!M197="A","A"," ")</f>
        <v xml:space="preserve"> </v>
      </c>
      <c r="M63" s="289"/>
      <c r="N63" s="292" t="str">
        <f>Badges!C271</f>
        <v>Ask a veterinarian about health</v>
      </c>
      <c r="O63" s="290" t="str">
        <f>IF(Badges!M271="A","A"," ")</f>
        <v xml:space="preserve"> </v>
      </c>
      <c r="Q63" s="289"/>
      <c r="R63" s="292" t="str">
        <f>Badges!C344</f>
        <v>Practice being a good listener</v>
      </c>
      <c r="S63" s="290" t="str">
        <f>IF(Badges!M344="A","A"," ")</f>
        <v xml:space="preserve"> </v>
      </c>
    </row>
    <row r="64" spans="1:19">
      <c r="A64" s="289"/>
      <c r="B64" s="292" t="str">
        <f>Badges!C49</f>
        <v>Meet someone who works in an</v>
      </c>
      <c r="C64" s="290" t="str">
        <f>IF(Badges!M49="A","A"," ")</f>
        <v xml:space="preserve"> </v>
      </c>
      <c r="E64" s="289"/>
      <c r="F64" s="292" t="str">
        <f>Badges!C125</f>
        <v>Look for clay in your life</v>
      </c>
      <c r="G64" s="290" t="str">
        <f>IF(Badges!M125="A","A"," ")</f>
        <v xml:space="preserve"> </v>
      </c>
      <c r="I64" s="289"/>
      <c r="J64" s="292" t="str">
        <f>Badges!C198</f>
        <v>Practice observation on a</v>
      </c>
      <c r="K64" s="290" t="str">
        <f>IF(Badges!M198="A","A"," ")</f>
        <v xml:space="preserve"> </v>
      </c>
      <c r="M64" s="289"/>
      <c r="N64" s="292" t="str">
        <f>Badges!C272</f>
        <v>Help a dog get exercise for one</v>
      </c>
      <c r="O64" s="290" t="str">
        <f>IF(Badges!M272="A","A"," ")</f>
        <v xml:space="preserve"> </v>
      </c>
      <c r="Q64" s="289"/>
      <c r="R64" s="292" t="str">
        <f>Badges!C345</f>
        <v>Remember what you agree about</v>
      </c>
      <c r="S64" s="290" t="str">
        <f>IF(Badges!M345="A","A"," ")</f>
        <v xml:space="preserve"> </v>
      </c>
    </row>
    <row r="65" spans="1:19">
      <c r="A65" s="466" t="str">
        <f>Badges!B52</f>
        <v>Dancer</v>
      </c>
      <c r="B65" s="467"/>
      <c r="C65" s="467"/>
      <c r="E65" s="289"/>
      <c r="F65" s="292" t="str">
        <f>Badges!C126</f>
        <v>Look in books, magazines, or</v>
      </c>
      <c r="G65" s="290" t="str">
        <f>IF(Badges!M126="A","A"," ")</f>
        <v xml:space="preserve"> </v>
      </c>
      <c r="I65" s="289"/>
      <c r="J65" s="292" t="str">
        <f>Badges!C199</f>
        <v>Know the trail</v>
      </c>
      <c r="K65" s="290" t="str">
        <f>IF(Badges!M199="A","A"," ")</f>
        <v xml:space="preserve"> </v>
      </c>
      <c r="M65" s="289"/>
      <c r="N65" s="292" t="str">
        <f>Badges!C273</f>
        <v>Find out how to keep different</v>
      </c>
      <c r="O65" s="290" t="str">
        <f>IF(Badges!M273="A","A"," ")</f>
        <v xml:space="preserve"> </v>
      </c>
      <c r="Q65" s="289"/>
      <c r="R65" s="292" t="str">
        <f>Badges!C346</f>
        <v>Find kind words</v>
      </c>
      <c r="S65" s="290" t="str">
        <f>IF(Badges!M346="A","A","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IF(Badges!M54="A","A"," ")</f>
        <v xml:space="preserve"> </v>
      </c>
      <c r="E67" s="289"/>
      <c r="F67" s="292" t="str">
        <f>Badges!C128</f>
        <v>Visit a potter's studio</v>
      </c>
      <c r="G67" s="290" t="str">
        <f>IF(Badges!M128="A","A"," ")</f>
        <v xml:space="preserve"> </v>
      </c>
      <c r="I67" s="289"/>
      <c r="J67" s="292" t="str">
        <f>Badges!C201</f>
        <v>Visit an outdoor store</v>
      </c>
      <c r="K67" s="290" t="str">
        <f>IF(Badges!M201="A","A"," ")</f>
        <v xml:space="preserve"> </v>
      </c>
      <c r="M67" s="289"/>
      <c r="N67" s="292" t="str">
        <f>Badges!C275</f>
        <v>Make up a game to play with a pet</v>
      </c>
      <c r="O67" s="290" t="str">
        <f>IF(Badges!M275="A","A"," ")</f>
        <v xml:space="preserve"> </v>
      </c>
      <c r="Q67" s="289"/>
      <c r="R67" s="292" t="str">
        <f>Badges!C348</f>
        <v>Invite another Brownie group to an</v>
      </c>
      <c r="S67" s="290" t="str">
        <f>IF(Badges!M348="A","A"," ")</f>
        <v xml:space="preserve"> </v>
      </c>
    </row>
    <row r="68" spans="1:19">
      <c r="A68" s="289"/>
      <c r="B68" s="292" t="str">
        <f>Badges!C55</f>
        <v>Make your warm-up animal themed</v>
      </c>
      <c r="C68" s="290" t="str">
        <f>IF(Badges!M55="A","A"," ")</f>
        <v xml:space="preserve"> </v>
      </c>
      <c r="E68" s="289"/>
      <c r="F68" s="292" t="str">
        <f>Badges!C129</f>
        <v>Invite a craft teacher to your</v>
      </c>
      <c r="G68" s="290" t="str">
        <f>IF(Badges!M129="A","A"," ")</f>
        <v xml:space="preserve"> </v>
      </c>
      <c r="I68" s="289"/>
      <c r="J68" s="292" t="str">
        <f>Badges!C202</f>
        <v>Ask an older Girl Scout</v>
      </c>
      <c r="K68" s="290" t="str">
        <f>IF(Badges!M202="A","A"," ")</f>
        <v xml:space="preserve"> </v>
      </c>
      <c r="M68" s="289"/>
      <c r="N68" s="292" t="str">
        <f>Badges!C276</f>
        <v>Make a simple pet toy</v>
      </c>
      <c r="O68" s="290" t="str">
        <f>IF(Badges!M276="A","A"," ")</f>
        <v xml:space="preserve"> </v>
      </c>
      <c r="Q68" s="289"/>
      <c r="R68" s="292" t="str">
        <f>Badges!C349</f>
        <v>Sit at a different table or area at</v>
      </c>
      <c r="S68" s="290" t="str">
        <f>IF(Badges!M349="A","A"," ")</f>
        <v xml:space="preserve"> </v>
      </c>
    </row>
    <row r="69" spans="1:19">
      <c r="A69" s="289"/>
      <c r="B69" s="292" t="str">
        <f>Badges!C56</f>
        <v>Use the music</v>
      </c>
      <c r="C69" s="290" t="str">
        <f>IF(Badges!M56="A","A"," ")</f>
        <v xml:space="preserve"> </v>
      </c>
      <c r="E69" s="289"/>
      <c r="F69" s="292" t="str">
        <f>Badges!C130</f>
        <v xml:space="preserve">Go to a pottery class at a </v>
      </c>
      <c r="G69" s="290" t="str">
        <f>IF(Badges!M130="A","A"," ")</f>
        <v xml:space="preserve"> </v>
      </c>
      <c r="I69" s="289"/>
      <c r="J69" s="292" t="str">
        <f>Badges!C203</f>
        <v>Invite an experienced hiker to your</v>
      </c>
      <c r="K69" s="290" t="str">
        <f>IF(Badges!M203="A","A"," ")</f>
        <v xml:space="preserve"> </v>
      </c>
      <c r="M69" s="289"/>
      <c r="N69" s="292" t="str">
        <f>Badges!C277</f>
        <v>Learn about how three different</v>
      </c>
      <c r="O69" s="290" t="str">
        <f>IF(Badges!M277="A","A"," ")</f>
        <v xml:space="preserve"> </v>
      </c>
      <c r="Q69" s="289"/>
      <c r="R69" s="292" t="str">
        <f>Badges!C350</f>
        <v>Go to a dance or art class, sports</v>
      </c>
      <c r="S69" s="290" t="str">
        <f>IF(Badges!M350="A","A"," ")</f>
        <v xml:space="preserve"> </v>
      </c>
    </row>
    <row r="70" spans="1:19" ht="23.25">
      <c r="A70" s="471" t="str">
        <f ca="1">MID(CELL("filename",A8),FIND(IF(ISERROR(FIND("]",CELL("filename",A8))),"$","]"),CELL("filename",A8))+1,256)</f>
        <v>Brownie 10</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IF('Age-Level'!M6="A","A","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IF('Age-Level'!M7="A","A"," ")</f>
        <v xml:space="preserve"> </v>
      </c>
    </row>
    <row r="73" spans="1:19">
      <c r="A73" s="485" t="str">
        <f>Summary!A23</f>
        <v>Painting</v>
      </c>
      <c r="B73" s="486"/>
      <c r="C73" s="342" t="str">
        <f>IF(Badges!M376="C","C",IF(Badges!M376="P","P",""))</f>
        <v/>
      </c>
      <c r="E73" s="289"/>
      <c r="F73" s="292" t="str">
        <f>Badges!C387</f>
        <v>Play popcorn</v>
      </c>
      <c r="G73" s="290" t="str">
        <f>IF(Badges!M387="A","A"," ")</f>
        <v xml:space="preserve"> </v>
      </c>
      <c r="I73" s="289"/>
      <c r="J73" s="292" t="str">
        <f>Badges!C460</f>
        <v>Get tips from a medical professional</v>
      </c>
      <c r="K73" s="290" t="str">
        <f>IF(Badges!M460="A","A"," ")</f>
        <v xml:space="preserve"> </v>
      </c>
      <c r="M73" s="289"/>
      <c r="N73" s="292" t="str">
        <f>Badges!C534</f>
        <v>Go to the movies with a friend</v>
      </c>
      <c r="O73" s="290" t="str">
        <f>IF(Badges!M534="A","A"," ")</f>
        <v xml:space="preserve"> </v>
      </c>
      <c r="Q73" s="479" t="str">
        <f>'Age-Level'!C8</f>
        <v>Cookie Pin (Year 1)</v>
      </c>
      <c r="R73" s="479"/>
      <c r="S73" s="297" t="str">
        <f>IF('Age-Level'!M8="A","A"," ")</f>
        <v xml:space="preserve"> </v>
      </c>
    </row>
    <row r="74" spans="1:19">
      <c r="A74" s="475" t="str">
        <f>Summary!A24</f>
        <v>Fair Play</v>
      </c>
      <c r="B74" s="476"/>
      <c r="C74" s="291" t="str">
        <f>IF(Badges!M399="C","C",IF(Badges!M399="P","P",""))</f>
        <v/>
      </c>
      <c r="E74" s="289"/>
      <c r="F74" s="292" t="str">
        <f>Badges!C388</f>
        <v>Untangle yourself from a human</v>
      </c>
      <c r="G74" s="290" t="str">
        <f>IF(Badges!M388="A","A"," ")</f>
        <v xml:space="preserve"> </v>
      </c>
      <c r="I74" s="289"/>
      <c r="J74" s="292" t="str">
        <f>Badges!C461</f>
        <v>Learn with the Red Cross</v>
      </c>
      <c r="K74" s="290" t="str">
        <f>IF(Badges!M461="A","A"," ")</f>
        <v xml:space="preserve"> </v>
      </c>
      <c r="M74" s="289"/>
      <c r="N74" s="292" t="str">
        <f>Badges!C535</f>
        <v>Get outdoors</v>
      </c>
      <c r="O74" s="290" t="str">
        <f>IF(Badges!M535="A","A"," ")</f>
        <v xml:space="preserve"> </v>
      </c>
      <c r="Q74" s="479" t="str">
        <f>'Age-Level'!C9</f>
        <v>Cookie Rally (Year 2)</v>
      </c>
      <c r="R74" s="479"/>
      <c r="S74" s="297" t="str">
        <f>IF('Age-Level'!M9="A","A"," ")</f>
        <v xml:space="preserve"> </v>
      </c>
    </row>
    <row r="75" spans="1:19">
      <c r="A75" s="475" t="str">
        <f>Summary!A25</f>
        <v>Celebrating Community</v>
      </c>
      <c r="B75" s="476"/>
      <c r="C75" s="291" t="str">
        <f>IF(Badges!M422="C","C",IF(Badges!M422="P","P",""))</f>
        <v/>
      </c>
      <c r="E75" s="289"/>
      <c r="F75" s="292" t="str">
        <f>Badges!C389</f>
        <v>Try a game of Octopus Tag</v>
      </c>
      <c r="G75" s="290" t="str">
        <f>IF(Badges!M389="A","A"," ")</f>
        <v xml:space="preserve"> </v>
      </c>
      <c r="I75" s="289"/>
      <c r="J75" s="292" t="str">
        <f>Badges!C462</f>
        <v>Talk to an EMT</v>
      </c>
      <c r="K75" s="290" t="str">
        <f>IF(Badges!M462="A","A"," ")</f>
        <v xml:space="preserve"> </v>
      </c>
      <c r="M75" s="289"/>
      <c r="N75" s="292" t="str">
        <f>Badges!C536</f>
        <v>Have fun with friends</v>
      </c>
      <c r="O75" s="290" t="str">
        <f>IF(Badges!M536="A","A"," ")</f>
        <v xml:space="preserve"> </v>
      </c>
      <c r="Q75" s="479" t="str">
        <f>'Age-Level'!C10</f>
        <v>Cookie Sales (Year 2)</v>
      </c>
      <c r="R75" s="479"/>
      <c r="S75" s="297" t="str">
        <f>IF('Age-Level'!M10="A","A"," ")</f>
        <v xml:space="preserve"> </v>
      </c>
    </row>
    <row r="76" spans="1:19">
      <c r="A76" s="475" t="str">
        <f>Summary!A26</f>
        <v>Snacks</v>
      </c>
      <c r="B76" s="476"/>
      <c r="C76" s="291" t="str">
        <f>IF(Badges!M445="C","C",IF(Badges!M445="P","P",""))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IF('Age-Level'!M11="A","A"," ")</f>
        <v xml:space="preserve"> </v>
      </c>
    </row>
    <row r="77" spans="1:19">
      <c r="A77" s="475" t="str">
        <f>Summary!A27</f>
        <v>Brownie First Aid</v>
      </c>
      <c r="B77" s="476"/>
      <c r="C77" s="291" t="str">
        <f>IF(Badges!M468="C","C",IF(Badges!M468="P","P",""))</f>
        <v/>
      </c>
      <c r="E77" s="289"/>
      <c r="F77" s="292" t="str">
        <f>Badges!C391</f>
        <v>See a sport live or on television</v>
      </c>
      <c r="G77" s="290" t="str">
        <f>IF(Badges!M391="A","A"," ")</f>
        <v xml:space="preserve"> </v>
      </c>
      <c r="I77" s="289"/>
      <c r="J77" s="292" t="str">
        <f>Badges!C464</f>
        <v>Take a hike</v>
      </c>
      <c r="K77" s="290" t="str">
        <f>IF(Badges!M464="A","A"," ")</f>
        <v xml:space="preserve"> </v>
      </c>
      <c r="M77" s="289">
        <v>1</v>
      </c>
      <c r="N77" s="292" t="str">
        <f>Badges!C540</f>
        <v>Learn what every person needs</v>
      </c>
      <c r="O77" s="304"/>
      <c r="Q77" s="479" t="str">
        <f>Summary!A66</f>
        <v>Fall Sales (Year 1)</v>
      </c>
      <c r="R77" s="479"/>
      <c r="S77" s="291" t="str">
        <f>IF('Age-Level'!M13="A","A","")</f>
        <v/>
      </c>
    </row>
    <row r="78" spans="1:19">
      <c r="A78" s="475" t="str">
        <f>Summary!A28</f>
        <v>Brownie Girl Scout Way</v>
      </c>
      <c r="B78" s="476"/>
      <c r="C78" s="291" t="str">
        <f>IF(Badges!M491="C","C",IF(Badges!M491="P","P",""))</f>
        <v/>
      </c>
      <c r="E78" s="289"/>
      <c r="F78" s="292" t="str">
        <f>Badges!C392</f>
        <v>Make more points</v>
      </c>
      <c r="G78" s="290" t="str">
        <f>IF(Badges!M392="A","A"," ")</f>
        <v xml:space="preserve"> </v>
      </c>
      <c r="I78" s="289"/>
      <c r="J78" s="292" t="str">
        <f>Badges!C465</f>
        <v>Read all about it</v>
      </c>
      <c r="K78" s="290" t="str">
        <f>IF(Badges!M465="A","A"," ")</f>
        <v xml:space="preserve"> </v>
      </c>
      <c r="M78" s="289"/>
      <c r="N78" s="292" t="str">
        <f>Badges!C541</f>
        <v>Create a list</v>
      </c>
      <c r="O78" s="290" t="str">
        <f>IF(Badges!M541="A","A"," ")</f>
        <v xml:space="preserve"> </v>
      </c>
      <c r="Q78" s="479" t="str">
        <f>Summary!A67</f>
        <v>Fall Sales (Year 2)</v>
      </c>
      <c r="R78" s="479"/>
      <c r="S78" s="291" t="str">
        <f>IF('Age-Level'!M14="A","A","")</f>
        <v/>
      </c>
    </row>
    <row r="79" spans="1:19">
      <c r="A79" s="477" t="str">
        <f>Summary!A29</f>
        <v>Bugs</v>
      </c>
      <c r="B79" s="478"/>
      <c r="C79" s="341" t="str">
        <f>IF(Badges!M514="C","C",IF(Badges!M514="P","P",""))</f>
        <v/>
      </c>
      <c r="E79" s="289"/>
      <c r="F79" s="292" t="str">
        <f>Badges!C393</f>
        <v>Keep score for a sport you play</v>
      </c>
      <c r="G79" s="290" t="str">
        <f>IF(Badges!M393="A","A"," ")</f>
        <v xml:space="preserve"> </v>
      </c>
      <c r="I79" s="289"/>
      <c r="J79" s="292" t="str">
        <f>Badges!C466</f>
        <v>Talk to an outdoor expert</v>
      </c>
      <c r="K79" s="290" t="str">
        <f>IF(Badges!M466="A","A"," ")</f>
        <v xml:space="preserve"> </v>
      </c>
      <c r="M79" s="289"/>
      <c r="N79" s="292" t="str">
        <f>Badges!C542</f>
        <v>Create posters</v>
      </c>
      <c r="O79" s="290" t="str">
        <f>IF(Badges!M542="A","A"," ")</f>
        <v xml:space="preserve"> </v>
      </c>
      <c r="Q79" s="479" t="str">
        <f>Summary!A68</f>
        <v>Thinking Day (Year 1)</v>
      </c>
      <c r="R79" s="479"/>
      <c r="S79" s="291" t="str">
        <f>IF('Age-Level'!M16="A","A","")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IF(Badges!M543="A","A"," ")</f>
        <v xml:space="preserve"> </v>
      </c>
      <c r="Q80" s="479" t="str">
        <f>Summary!A69</f>
        <v>Thinking Day (Year 2)</v>
      </c>
      <c r="R80" s="479"/>
      <c r="S80" s="291" t="str">
        <f>IF('Age-Level'!M17="A","A","")</f>
        <v/>
      </c>
    </row>
    <row r="81" spans="1:22">
      <c r="A81" s="485" t="str">
        <f>Summary!A31</f>
        <v>Money Manager</v>
      </c>
      <c r="B81" s="486"/>
      <c r="C81" s="342" t="str">
        <f>IF(Badges!M538="C","C",IF(Badges!M538="P","P",""))</f>
        <v/>
      </c>
      <c r="E81" s="289"/>
      <c r="F81" s="292" t="str">
        <f>Badges!C395</f>
        <v xml:space="preserve">Make a team relay that </v>
      </c>
      <c r="G81" s="290" t="str">
        <f>IF(Badges!M395="A","A","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IF('Age-Level'!M19="A","A","")</f>
        <v/>
      </c>
    </row>
    <row r="82" spans="1:22">
      <c r="A82" s="475" t="str">
        <f>Summary!A32</f>
        <v>Philanthropist</v>
      </c>
      <c r="B82" s="476"/>
      <c r="C82" s="291" t="str">
        <f>IF(Badges!M561="C","C",IF(Badges!M561="P","P",""))</f>
        <v/>
      </c>
      <c r="E82" s="289"/>
      <c r="F82" s="292" t="str">
        <f>Badges!C396</f>
        <v>Make a theme day</v>
      </c>
      <c r="G82" s="290" t="str">
        <f>IF(Badges!M396="A","A"," ")</f>
        <v xml:space="preserve"> </v>
      </c>
      <c r="I82" s="289"/>
      <c r="J82" s="292" t="str">
        <f>Badges!C471</f>
        <v>Learn three new Girl Scout songs</v>
      </c>
      <c r="K82" s="290" t="str">
        <f>IF(Badges!M471="A","A"," ")</f>
        <v xml:space="preserve"> </v>
      </c>
      <c r="M82" s="289"/>
      <c r="N82" s="292" t="str">
        <f>Badges!C545</f>
        <v>Do you own research</v>
      </c>
      <c r="O82" s="290" t="str">
        <f>IF(Badges!M545="A","A"," ")</f>
        <v xml:space="preserve"> </v>
      </c>
      <c r="Q82" s="479" t="str">
        <f>Summary!A71</f>
        <v>Rededication (1st year)</v>
      </c>
      <c r="R82" s="479"/>
      <c r="S82" s="291" t="str">
        <f>IF('Age-Level'!M20="A","A","")</f>
        <v/>
      </c>
    </row>
    <row r="83" spans="1:22">
      <c r="A83" s="491" t="str">
        <f>Summary!A33</f>
        <v>Cookie Business</v>
      </c>
      <c r="B83" s="492"/>
      <c r="C83" s="493"/>
      <c r="D83" s="133"/>
      <c r="E83" s="289"/>
      <c r="F83" s="292" t="str">
        <f>Badges!C397</f>
        <v>Make up a championship</v>
      </c>
      <c r="G83" s="290" t="str">
        <f>IF(Badges!M397="A","A"," ")</f>
        <v xml:space="preserve"> </v>
      </c>
      <c r="I83" s="289"/>
      <c r="J83" s="292" t="str">
        <f>Badges!C472</f>
        <v>Learn a new singing game</v>
      </c>
      <c r="K83" s="290" t="str">
        <f>IF(Badges!M472="A","A"," ")</f>
        <v xml:space="preserve"> </v>
      </c>
      <c r="M83" s="289"/>
      <c r="N83" s="292" t="str">
        <f>Badges!C546</f>
        <v>Take a field trip</v>
      </c>
      <c r="O83" s="290" t="str">
        <f>IF(Badges!M546="A","A"," ")</f>
        <v xml:space="preserve"> </v>
      </c>
      <c r="Q83" s="479" t="str">
        <f>Summary!A72</f>
        <v>Rededication (2nd year)</v>
      </c>
      <c r="R83" s="479"/>
      <c r="S83" s="291" t="str">
        <f>IF('Age-Level'!M21="A","A","")</f>
        <v/>
      </c>
    </row>
    <row r="84" spans="1:22">
      <c r="A84" s="475" t="str">
        <f>Summary!A34</f>
        <v>Meet My Customers</v>
      </c>
      <c r="B84" s="476"/>
      <c r="C84" s="291" t="str">
        <f>IF(Badges!M575="C","C",IF(Badges!M575="P","P",""))</f>
        <v/>
      </c>
      <c r="E84" s="466" t="str">
        <f>Badges!B400</f>
        <v>Celebrating Community</v>
      </c>
      <c r="F84" s="466"/>
      <c r="G84" s="466"/>
      <c r="I84" s="289"/>
      <c r="J84" s="292" t="str">
        <f>Badges!C473</f>
        <v>Make up your own song based on</v>
      </c>
      <c r="K84" s="290" t="str">
        <f>IF(Badges!M473="A","A"," ")</f>
        <v xml:space="preserve"> </v>
      </c>
      <c r="M84" s="289"/>
      <c r="N84" s="292" t="str">
        <f>Badges!C547</f>
        <v>Invite a guest speaker</v>
      </c>
      <c r="O84" s="290" t="str">
        <f>IF(Badges!M547="A","A"," ")</f>
        <v xml:space="preserve"> </v>
      </c>
      <c r="Q84" s="479" t="str">
        <f>Summary!A73</f>
        <v>Rededication (3rd year)</v>
      </c>
      <c r="R84" s="479"/>
      <c r="S84" s="291" t="str">
        <f>IF('Age-Level'!M22="A","A","")</f>
        <v/>
      </c>
    </row>
    <row r="85" spans="1:22">
      <c r="A85" s="475" t="str">
        <f>Summary!A35</f>
        <v>Give Back</v>
      </c>
      <c r="B85" s="476"/>
      <c r="C85" s="291" t="str">
        <f>IF(Badges!M588="C","C",IF(Badges!M588="P","P",""))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IF('Age-Level'!M29="C","C","")</f>
        <v/>
      </c>
    </row>
    <row r="86" spans="1:22">
      <c r="A86" s="351"/>
      <c r="B86" s="351"/>
      <c r="C86" s="365"/>
      <c r="E86" s="289"/>
      <c r="F86" s="292" t="str">
        <f>Badges!C402</f>
        <v>Go on a flag hunt</v>
      </c>
      <c r="G86" s="290" t="str">
        <f>IF(Badges!M402="A","A"," ")</f>
        <v xml:space="preserve"> </v>
      </c>
      <c r="I86" s="289"/>
      <c r="J86" s="292" t="str">
        <f>Badges!C475</f>
        <v>Throw a birthday bash</v>
      </c>
      <c r="K86" s="290" t="str">
        <f>IF(Badges!M475="A","A"," ")</f>
        <v xml:space="preserve"> </v>
      </c>
      <c r="M86" s="289"/>
      <c r="N86" s="292" t="str">
        <f>Badges!C549</f>
        <v>Do you own research</v>
      </c>
      <c r="O86" s="290" t="str">
        <f>IF(Badges!M549="A","A"," ")</f>
        <v xml:space="preserve"> </v>
      </c>
      <c r="Q86" s="301">
        <v>1</v>
      </c>
      <c r="R86" s="354" t="str">
        <f>'Age-Level'!C24</f>
        <v>Choose one line from the Law</v>
      </c>
      <c r="S86" s="291" t="str">
        <f>IF('Age-Level'!M24="A","A","")</f>
        <v/>
      </c>
    </row>
    <row r="87" spans="1:22">
      <c r="A87" s="464" t="s">
        <v>83</v>
      </c>
      <c r="B87" s="465"/>
      <c r="C87" s="465"/>
      <c r="E87" s="289"/>
      <c r="F87" s="292" t="str">
        <f>Badges!C403</f>
        <v>Draw your state's symbols</v>
      </c>
      <c r="G87" s="290" t="str">
        <f>IF(Badges!M403="A","A"," ")</f>
        <v xml:space="preserve"> </v>
      </c>
      <c r="I87" s="289"/>
      <c r="J87" s="292" t="str">
        <f>Badges!C476</f>
        <v>Make a birthday card for a Daisy</v>
      </c>
      <c r="K87" s="290" t="str">
        <f>IF(Badges!M476="A","A"," ")</f>
        <v xml:space="preserve"> </v>
      </c>
      <c r="M87" s="289"/>
      <c r="N87" s="292" t="str">
        <f>Badges!C550</f>
        <v>Get secondhand knowledge</v>
      </c>
      <c r="O87" s="290" t="str">
        <f>IF(Badges!M550="A","A"," ")</f>
        <v xml:space="preserve"> </v>
      </c>
      <c r="Q87" s="302">
        <v>2</v>
      </c>
      <c r="R87" s="354" t="str">
        <f>'Age-Level'!C25</f>
        <v>Find a woman in your community</v>
      </c>
      <c r="S87" s="291" t="str">
        <f>IF('Age-Level'!M25="A","A","")</f>
        <v/>
      </c>
    </row>
    <row r="88" spans="1:22">
      <c r="B88" s="497" t="str">
        <f>'Journey Awards'!A6</f>
        <v>Brownie Quest</v>
      </c>
      <c r="C88" s="498"/>
      <c r="E88" s="289"/>
      <c r="F88" s="292" t="str">
        <f>Badges!C404</f>
        <v>Find your own town's symbols</v>
      </c>
      <c r="G88" s="290" t="str">
        <f>IF(Badges!M404="A","A"," ")</f>
        <v xml:space="preserve"> </v>
      </c>
      <c r="I88" s="289"/>
      <c r="J88" s="292" t="str">
        <f>Badges!C477</f>
        <v>Make up a birthday message</v>
      </c>
      <c r="K88" s="290" t="str">
        <f>IF(Badges!M477="A","A"," ")</f>
        <v xml:space="preserve"> </v>
      </c>
      <c r="M88" s="289"/>
      <c r="N88" s="292" t="str">
        <f>Badges!C551</f>
        <v>Invite a guest speaker</v>
      </c>
      <c r="O88" s="290" t="str">
        <f>IF(Badges!M551="A","A"," ")</f>
        <v xml:space="preserve"> </v>
      </c>
      <c r="Q88" s="302">
        <v>3</v>
      </c>
      <c r="R88" s="354" t="str">
        <f>'Age-Level'!C26</f>
        <v>Gather three inspirational quotes</v>
      </c>
      <c r="S88" s="291" t="str">
        <f>IF('Age-Level'!M26="A","A","")</f>
        <v/>
      </c>
    </row>
    <row r="89" spans="1:22">
      <c r="B89" s="298" t="str">
        <f>'Journey Awards'!B7</f>
        <v>The Discover Key</v>
      </c>
      <c r="C89" s="297" t="str">
        <f>'Journey Awards'!M11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IF('Age-Level'!M27="A","A","")</f>
        <v/>
      </c>
    </row>
    <row r="90" spans="1:22">
      <c r="B90" s="298" t="str">
        <f>'Journey Awards'!B12</f>
        <v>The Connect Key</v>
      </c>
      <c r="C90" s="297" t="str">
        <f>'Journey Awards'!M16</f>
        <v/>
      </c>
      <c r="E90" s="289"/>
      <c r="F90" s="292" t="str">
        <f>Badges!C406</f>
        <v>Choose natinoal songs</v>
      </c>
      <c r="G90" s="290" t="str">
        <f>IF(Badges!M406="A","A"," ")</f>
        <v xml:space="preserve"> </v>
      </c>
      <c r="I90" s="289"/>
      <c r="J90" s="292" t="str">
        <f>Badges!C479</f>
        <v>Make up a game about your</v>
      </c>
      <c r="K90" s="290" t="str">
        <f>IF(Badges!M479="A","A"," ")</f>
        <v xml:space="preserve"> </v>
      </c>
      <c r="M90" s="289"/>
      <c r="N90" s="292" t="str">
        <f>Badges!C553</f>
        <v>Take a field trip</v>
      </c>
      <c r="O90" s="290" t="str">
        <f>IF(Badges!M553="A","A"," ")</f>
        <v xml:space="preserve"> </v>
      </c>
      <c r="Q90" s="355">
        <v>5</v>
      </c>
      <c r="R90" s="354" t="str">
        <f>'Age-Level'!C28</f>
        <v>Keep the connection strong.</v>
      </c>
      <c r="S90" s="291" t="str">
        <f>IF('Age-Level'!M28="A","A","")</f>
        <v/>
      </c>
    </row>
    <row r="91" spans="1:22">
      <c r="B91" s="298" t="str">
        <f>'Journey Awards'!B17</f>
        <v>The Take Action Key</v>
      </c>
      <c r="C91" s="297" t="str">
        <f>'Journey Awards'!M21</f>
        <v/>
      </c>
      <c r="E91" s="289"/>
      <c r="F91" s="292" t="str">
        <f>Badges!C407</f>
        <v>Pick three community songs</v>
      </c>
      <c r="G91" s="290" t="str">
        <f>IF(Badges!M407="A","A"," ")</f>
        <v xml:space="preserve"> </v>
      </c>
      <c r="I91" s="289"/>
      <c r="J91" s="292" t="str">
        <f>Badges!C480</f>
        <v>Create a story, play, or puppet</v>
      </c>
      <c r="K91" s="290" t="str">
        <f>IF(Badges!M480="A","A"," ")</f>
        <v xml:space="preserve"> </v>
      </c>
      <c r="M91" s="289"/>
      <c r="N91" s="292" t="str">
        <f>Badges!C554</f>
        <v>Invite a guest speaker</v>
      </c>
      <c r="O91" s="290" t="str">
        <f>IF(Badges!M554="A","A"," ")</f>
        <v xml:space="preserve"> </v>
      </c>
      <c r="Q91" s="489" t="str">
        <f>Summary!A75</f>
        <v>My Promise, My Faith (Year 2)</v>
      </c>
      <c r="R91" s="482"/>
      <c r="S91" s="336" t="str">
        <f>IF('Age-Level'!M35="C","C","")</f>
        <v/>
      </c>
    </row>
    <row r="92" spans="1:22">
      <c r="B92" s="298" t="str">
        <f>'Journey Awards'!B22</f>
        <v>The Brownie Quest Award</v>
      </c>
      <c r="C92" s="297" t="str">
        <f>'Journey Awards'!M24</f>
        <v/>
      </c>
      <c r="E92" s="289"/>
      <c r="F92" s="292" t="str">
        <f>Badges!C408</f>
        <v>Find three celebration songs</v>
      </c>
      <c r="G92" s="290" t="str">
        <f>IF(Badges!M408="A","A"," ")</f>
        <v xml:space="preserve"> </v>
      </c>
      <c r="I92" s="289"/>
      <c r="J92" s="292" t="str">
        <f>Badges!C481</f>
        <v>Make a team mural, collage, flag</v>
      </c>
      <c r="K92" s="290" t="str">
        <f>IF(Badges!M481="A","A"," ")</f>
        <v xml:space="preserve"> </v>
      </c>
      <c r="M92" s="289"/>
      <c r="N92" s="292" t="str">
        <f>Badges!C555</f>
        <v>Find out about helping people</v>
      </c>
      <c r="O92" s="290" t="str">
        <f>IF(Badges!M555="A","A"," ")</f>
        <v xml:space="preserve"> </v>
      </c>
      <c r="Q92" s="301">
        <v>1</v>
      </c>
      <c r="R92" s="354" t="str">
        <f>'Age-Level'!C31</f>
        <v>Choose one line from the Law</v>
      </c>
      <c r="S92" s="291" t="str">
        <f>IF('Age-Level'!M31="A","A","")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IF('Age-Level'!M32="A","A","")</f>
        <v/>
      </c>
    </row>
    <row r="94" spans="1:22">
      <c r="A94" s="349"/>
      <c r="B94" s="298" t="str">
        <f>'Journey Awards'!B28</f>
        <v>LOVE Water</v>
      </c>
      <c r="C94" s="297" t="str">
        <f>'Journey Awards'!M31</f>
        <v/>
      </c>
      <c r="E94" s="289"/>
      <c r="F94" s="292" t="str">
        <f>Badges!C410</f>
        <v>Join a parade</v>
      </c>
      <c r="G94" s="290" t="str">
        <f>IF(Badges!M410="A","A"," ")</f>
        <v xml:space="preserve"> </v>
      </c>
      <c r="I94" s="289"/>
      <c r="J94" s="292" t="str">
        <f>Badges!C483</f>
        <v>A better room or home</v>
      </c>
      <c r="K94" s="290" t="str">
        <f>IF(Badges!M483="A","A"," ")</f>
        <v xml:space="preserve"> </v>
      </c>
      <c r="M94" s="289"/>
      <c r="N94" s="292" t="str">
        <f>Badges!C557</f>
        <v>Donate money</v>
      </c>
      <c r="O94" s="290" t="str">
        <f>IF(Badges!M557="A","A"," ")</f>
        <v xml:space="preserve"> </v>
      </c>
      <c r="Q94" s="302">
        <v>3</v>
      </c>
      <c r="R94" s="354" t="str">
        <f>'Age-Level'!C33</f>
        <v>Gather three inspirational quotes</v>
      </c>
      <c r="S94" s="291" t="str">
        <f>IF('Age-Level'!M33="A","A","")</f>
        <v/>
      </c>
    </row>
    <row r="95" spans="1:22">
      <c r="A95" s="349"/>
      <c r="B95" s="298" t="str">
        <f>'Journey Awards'!B32</f>
        <v>SAVE Water</v>
      </c>
      <c r="C95" s="297" t="str">
        <f>'Journey Awards'!M34</f>
        <v/>
      </c>
      <c r="E95" s="289"/>
      <c r="F95" s="292" t="str">
        <f>Badges!C411</f>
        <v>Learn to march</v>
      </c>
      <c r="G95" s="290" t="str">
        <f>IF(Badges!M411="A","A"," ")</f>
        <v xml:space="preserve"> </v>
      </c>
      <c r="I95" s="289"/>
      <c r="J95" s="292" t="str">
        <f>Badges!C484</f>
        <v>A better meeting place</v>
      </c>
      <c r="K95" s="290" t="str">
        <f>IF(Badges!M484="A","A"," ")</f>
        <v xml:space="preserve"> </v>
      </c>
      <c r="M95" s="289"/>
      <c r="N95" s="292" t="str">
        <f>Badges!C558</f>
        <v>Organize a great food donation</v>
      </c>
      <c r="O95" s="290" t="str">
        <f>IF(Badges!M558="A","A"," ")</f>
        <v xml:space="preserve"> </v>
      </c>
      <c r="Q95" s="302">
        <v>4</v>
      </c>
      <c r="R95" s="354" t="str">
        <f>'Age-Level'!C34</f>
        <v>Make something to remind you</v>
      </c>
      <c r="S95" s="291" t="str">
        <f>IF('Age-Level'!M34="A","A","")</f>
        <v/>
      </c>
      <c r="U95" s="288"/>
      <c r="V95" s="288"/>
    </row>
    <row r="96" spans="1:22">
      <c r="A96" s="226"/>
      <c r="B96" s="298" t="str">
        <f>'Journey Awards'!B35</f>
        <v>SHARE Water</v>
      </c>
      <c r="C96" s="297" t="str">
        <f>'Journey Awards'!M37</f>
        <v/>
      </c>
      <c r="E96" s="289"/>
      <c r="F96" s="292" t="str">
        <f>Badges!C412</f>
        <v>See a band review or field show</v>
      </c>
      <c r="G96" s="290" t="str">
        <f>IF(Badges!M412="A","A"," ")</f>
        <v xml:space="preserve"> </v>
      </c>
      <c r="I96" s="289"/>
      <c r="J96" s="292" t="str">
        <f>Badges!C485</f>
        <v>A better classroom</v>
      </c>
      <c r="K96" s="290" t="str">
        <f>IF(Badges!M485="A","A"," ")</f>
        <v xml:space="preserve"> </v>
      </c>
      <c r="M96" s="289"/>
      <c r="N96" s="292" t="str">
        <f>Badges!C559</f>
        <v>Host a clothing-donation party</v>
      </c>
      <c r="O96" s="290" t="str">
        <f>IF(Badges!M559="A","A"," ")</f>
        <v xml:space="preserve"> </v>
      </c>
      <c r="Q96" s="355">
        <v>5</v>
      </c>
      <c r="R96" s="354" t="str">
        <f>'Age-Level'!C35</f>
        <v>Keep the connection strong.</v>
      </c>
      <c r="S96" s="291" t="str">
        <f>IF('Age-Level'!M35="A","A","")</f>
        <v/>
      </c>
      <c r="U96" s="288"/>
      <c r="V96" s="288"/>
    </row>
    <row r="97" spans="1:23">
      <c r="A97" s="226"/>
      <c r="B97" s="298" t="str">
        <f>'Journey Awards'!B38</f>
        <v>WOW!</v>
      </c>
      <c r="C97" s="297" t="str">
        <f>'Journey Awards'!M40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IF('Age-Level'!M38="A","A","")</f>
        <v/>
      </c>
      <c r="U97" s="288"/>
      <c r="V97" s="288"/>
    </row>
    <row r="98" spans="1:23" ht="14.25" customHeight="1">
      <c r="B98" s="352" t="str">
        <f>'Journey Awards'!A43</f>
        <v>A World of Girls</v>
      </c>
      <c r="C98" s="353"/>
      <c r="E98" s="289"/>
      <c r="F98" s="292" t="str">
        <f>Badges!C414</f>
        <v>Follow a landmark trail</v>
      </c>
      <c r="G98" s="290" t="str">
        <f>IF(Badges!M414="A","A"," ")</f>
        <v xml:space="preserve"> </v>
      </c>
      <c r="I98" s="289"/>
      <c r="J98" s="292" t="str">
        <f>Badges!C487</f>
        <v>Follow in a Girl Scout's footsteps</v>
      </c>
      <c r="K98" s="290" t="str">
        <f>IF(Badges!M487="A","A"," ")</f>
        <v xml:space="preserve"> </v>
      </c>
      <c r="M98" s="289">
        <v>1</v>
      </c>
      <c r="N98" s="292" t="str">
        <f>Badges!C564</f>
        <v>Find out where your customers are</v>
      </c>
      <c r="O98" s="304"/>
      <c r="Q98" s="479" t="str">
        <f>Summary!A77</f>
        <v>Journey Summit Pin</v>
      </c>
      <c r="R98" s="479"/>
      <c r="S98" s="291" t="str">
        <f>IF('Age-Level'!M40="C","C","")</f>
        <v/>
      </c>
      <c r="U98" s="288"/>
      <c r="V98" s="288"/>
    </row>
    <row r="99" spans="1:23">
      <c r="B99" s="298" t="str">
        <f>'Journey Awards'!B44</f>
        <v>Hear a Story</v>
      </c>
      <c r="C99" s="297" t="str">
        <f>'Journey Awards'!M46</f>
        <v/>
      </c>
      <c r="E99" s="289"/>
      <c r="F99" s="292" t="str">
        <f>Badges!C415</f>
        <v>Tour a landmark that honors the</v>
      </c>
      <c r="G99" s="290" t="str">
        <f>IF(Badges!M415="A","A"," ")</f>
        <v xml:space="preserve"> </v>
      </c>
      <c r="I99" s="289"/>
      <c r="J99" s="292" t="str">
        <f>Badges!C488</f>
        <v>Read the Brownie Story from an</v>
      </c>
      <c r="K99" s="290" t="str">
        <f>IF(Badges!M488="A","A"," ")</f>
        <v xml:space="preserve"> </v>
      </c>
      <c r="M99" s="289"/>
      <c r="N99" s="292" t="str">
        <f>Badges!C565</f>
        <v xml:space="preserve">Talk to your family or Brownie </v>
      </c>
      <c r="O99" s="290" t="str">
        <f>IF(Badges!M565="A","A"," ")</f>
        <v xml:space="preserve"> </v>
      </c>
      <c r="Q99" s="479" t="str">
        <f>Summary!A78</f>
        <v>Safety Award</v>
      </c>
      <c r="R99" s="480"/>
      <c r="S99" s="300"/>
      <c r="U99" s="366"/>
      <c r="V99" s="367"/>
      <c r="W99" s="350"/>
    </row>
    <row r="100" spans="1:23">
      <c r="B100" s="298" t="str">
        <f>'Journey Awards'!B47</f>
        <v>Change a Story</v>
      </c>
      <c r="C100" s="297" t="str">
        <f>'Journey Awards'!M49</f>
        <v/>
      </c>
      <c r="E100" s="289"/>
      <c r="F100" s="292" t="str">
        <f>Badges!C416</f>
        <v>Make a landmark map</v>
      </c>
      <c r="G100" s="290" t="str">
        <f>IF(Badges!M416="A","A"," ")</f>
        <v xml:space="preserve"> </v>
      </c>
      <c r="I100" s="289"/>
      <c r="J100" s="292" t="str">
        <f>Badges!C489</f>
        <v>Make up a story about Campbell</v>
      </c>
      <c r="K100" s="290" t="str">
        <f>IF(Badges!M489="A","A"," ")</f>
        <v xml:space="preserve"> </v>
      </c>
      <c r="M100" s="289">
        <v>2</v>
      </c>
      <c r="N100" s="292" t="str">
        <f>Badges!C566</f>
        <v>Talk to some customers</v>
      </c>
      <c r="O100" s="304"/>
      <c r="Q100" s="301">
        <v>1</v>
      </c>
      <c r="R100" s="354" t="str">
        <f>'Age-Level'!C42</f>
        <v xml:space="preserve">Talk to a teacher, parent, or </v>
      </c>
      <c r="S100" s="291" t="str">
        <f>IF('Age-Level'!M42="A","A","")</f>
        <v/>
      </c>
      <c r="U100" s="288"/>
      <c r="V100" s="288"/>
    </row>
    <row r="101" spans="1:23">
      <c r="B101" s="298" t="str">
        <f>'Journey Awards'!B50</f>
        <v>Tell a Story</v>
      </c>
      <c r="C101" s="297" t="str">
        <f>'Journey Awards'!M52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IF(Badges!M567="A","A"," ")</f>
        <v xml:space="preserve"> </v>
      </c>
      <c r="Q101" s="302">
        <v>2</v>
      </c>
      <c r="R101" s="354" t="str">
        <f>'Age-Level'!C43</f>
        <v>Get a map of your neighborhood</v>
      </c>
      <c r="S101" s="291" t="str">
        <f>IF('Age-Level'!M43="A","A","")</f>
        <v/>
      </c>
      <c r="U101" s="288"/>
      <c r="V101" s="288"/>
    </row>
    <row r="102" spans="1:23">
      <c r="B102" s="298" t="str">
        <f>'Journey Awards'!B53</f>
        <v>Better World for Girls!</v>
      </c>
      <c r="C102" s="297" t="str">
        <f>'Journey Awards'!M55</f>
        <v/>
      </c>
      <c r="E102" s="289"/>
      <c r="F102" s="292" t="str">
        <f>Badges!C418</f>
        <v>Join a flag ceremony</v>
      </c>
      <c r="G102" s="290" t="str">
        <f>IF(Badges!M418="A","A","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IF('Age-Level'!M44="A","A","")</f>
        <v/>
      </c>
      <c r="U102" s="288"/>
      <c r="V102" s="288"/>
    </row>
    <row r="103" spans="1:23">
      <c r="B103" s="348"/>
      <c r="C103" s="348"/>
      <c r="E103" s="289"/>
      <c r="F103" s="292" t="str">
        <f>Badges!C419</f>
        <v>Join a town ceremony</v>
      </c>
      <c r="G103" s="290" t="str">
        <f>IF(Badges!M419="A","A"," ")</f>
        <v xml:space="preserve"> </v>
      </c>
      <c r="I103" s="289"/>
      <c r="J103" s="292" t="str">
        <f>Badges!C494</f>
        <v>Talk to a bug specialist in your</v>
      </c>
      <c r="K103" s="290" t="str">
        <f>IF(Badges!M494="A","A"," ")</f>
        <v xml:space="preserve"> </v>
      </c>
      <c r="M103" s="289"/>
      <c r="N103" s="292" t="str">
        <f>Badges!C569</f>
        <v>In your group or with your family</v>
      </c>
      <c r="O103" s="290" t="str">
        <f>IF(Badges!M569="A","A"," ")</f>
        <v xml:space="preserve"> </v>
      </c>
      <c r="Q103" s="302">
        <v>4</v>
      </c>
      <c r="R103" s="354" t="str">
        <f>'Age-Level'!C45</f>
        <v>Choose an upcoming trip you</v>
      </c>
      <c r="S103" s="291" t="str">
        <f>IF('Age-Level'!M45="A","A","")</f>
        <v/>
      </c>
      <c r="U103" s="288"/>
      <c r="V103" s="288"/>
    </row>
    <row r="104" spans="1:23">
      <c r="A104" s="464" t="s">
        <v>427</v>
      </c>
      <c r="B104" s="465"/>
      <c r="C104" s="465"/>
      <c r="E104" s="289"/>
      <c r="F104" s="292" t="str">
        <f>Badges!C420</f>
        <v>Make up your own</v>
      </c>
      <c r="G104" s="290" t="str">
        <f>IF(Badges!M420="A","A"," ")</f>
        <v xml:space="preserve"> </v>
      </c>
      <c r="I104" s="289"/>
      <c r="J104" s="292" t="str">
        <f>Badges!C495</f>
        <v>With an adult's help, find websites</v>
      </c>
      <c r="K104" s="290" t="str">
        <f>IF(Badges!M495="A","A"," ")</f>
        <v xml:space="preserve"> </v>
      </c>
      <c r="M104" s="289">
        <v>4</v>
      </c>
      <c r="N104" s="292" t="str">
        <f>Badges!C570</f>
        <v>Role-play good customer relations</v>
      </c>
      <c r="O104" s="304"/>
      <c r="Q104" s="355">
        <v>5</v>
      </c>
      <c r="R104" s="354" t="str">
        <f>'Age-Level'!C46</f>
        <v>Find out what natural disasters</v>
      </c>
      <c r="S104" s="291" t="str">
        <f>IF('Age-Level'!M46="A","A","")</f>
        <v/>
      </c>
      <c r="U104" s="288"/>
      <c r="V104" s="288"/>
    </row>
    <row r="105" spans="1:23">
      <c r="A105" s="293"/>
      <c r="B105" s="356" t="str">
        <f>Bridging!B6</f>
        <v>Pass It On!</v>
      </c>
      <c r="C105" s="342" t="str">
        <f>IF(Bridging!M10="C","C",IF(Bridging!M10="P","P",""))</f>
        <v/>
      </c>
      <c r="E105" s="466" t="str">
        <f>Badges!B423</f>
        <v>Snacks</v>
      </c>
      <c r="F105" s="467"/>
      <c r="G105" s="467"/>
      <c r="I105" s="289"/>
      <c r="J105" s="292" t="str">
        <f>Badges!C496</f>
        <v>Read a book or watch a video</v>
      </c>
      <c r="K105" s="290" t="str">
        <f>IF(Badges!M496="A","A"," ")</f>
        <v xml:space="preserve"> </v>
      </c>
      <c r="M105" s="289"/>
      <c r="N105" s="292" t="str">
        <f>Badges!C571</f>
        <v>With your friends or family</v>
      </c>
      <c r="O105" s="290" t="str">
        <f>IF(Badges!M571="A","A"," ")</f>
        <v xml:space="preserve"> </v>
      </c>
      <c r="Q105" s="479" t="str">
        <f>'Age-Level'!C49</f>
        <v>International Friendship</v>
      </c>
      <c r="R105" s="479"/>
      <c r="S105" s="291" t="str">
        <f>IF('Age-Level'!M49="A","A","")</f>
        <v/>
      </c>
      <c r="U105" s="288"/>
      <c r="V105" s="288"/>
    </row>
    <row r="106" spans="1:23">
      <c r="A106" s="293"/>
      <c r="B106" s="295" t="str">
        <f>Bridging!B11</f>
        <v>Look Ahead!</v>
      </c>
      <c r="C106" s="291" t="str">
        <f>IF(Bridging!M15="C","C",IF(Bridging!M15="P","P",""))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IF(Bridging!M17="C","C",IF(Bridging!M17="P","P",""))</f>
        <v/>
      </c>
      <c r="E107" s="289"/>
      <c r="F107" s="292" t="str">
        <f>Badges!C425</f>
        <v>Is the food good for me?</v>
      </c>
      <c r="G107" s="290" t="str">
        <f>IF(Badges!M425="A","A"," ")</f>
        <v xml:space="preserve"> </v>
      </c>
      <c r="I107" s="289"/>
      <c r="J107" s="292" t="str">
        <f>Badges!C498</f>
        <v>Make a paper-plate spider</v>
      </c>
      <c r="K107" s="290" t="str">
        <f>IF(Badges!M498="A","A"," ")</f>
        <v xml:space="preserve"> </v>
      </c>
      <c r="M107" s="289"/>
      <c r="N107" s="292" t="str">
        <f>Badges!C573</f>
        <v>Everybody who buys cookies is</v>
      </c>
      <c r="O107" s="290" t="str">
        <f>IF(Badges!M573="A","A"," ")</f>
        <v xml:space="preserve"> </v>
      </c>
      <c r="Q107" s="464" t="s">
        <v>429</v>
      </c>
      <c r="R107" s="468"/>
      <c r="S107" s="468"/>
      <c r="U107" s="288"/>
      <c r="V107" s="288"/>
    </row>
    <row r="108" spans="1:23">
      <c r="B108" s="296" t="s">
        <v>88</v>
      </c>
      <c r="C108" s="291" t="str">
        <f>IF(Bridging!M18="C","C",IF(Bridging!M18="P","P",""))</f>
        <v/>
      </c>
      <c r="E108" s="289"/>
      <c r="F108" s="292" t="str">
        <f>Badges!C426</f>
        <v>Is the food good for the earth?</v>
      </c>
      <c r="G108" s="290" t="str">
        <f>IF(Badges!M426="A","A"," ")</f>
        <v xml:space="preserve"> </v>
      </c>
      <c r="I108" s="289"/>
      <c r="J108" s="292" t="str">
        <f>Badges!C499</f>
        <v>Make an egg-carton caterpillar</v>
      </c>
      <c r="K108" s="290" t="str">
        <f>IF(Badges!M499="A","A"," ")</f>
        <v xml:space="preserve"> </v>
      </c>
      <c r="M108" s="466" t="str">
        <f>Badges!B576</f>
        <v>Give Back</v>
      </c>
      <c r="N108" s="467"/>
      <c r="O108" s="467"/>
      <c r="Q108" s="480" t="str">
        <f>'Fun Patches'!C24</f>
        <v>&lt;List Patch Here&gt;</v>
      </c>
      <c r="R108" s="481"/>
      <c r="S108" s="297" t="str">
        <f>IF('Fun Patches'!M24="A","A"," ")</f>
        <v xml:space="preserve"> </v>
      </c>
      <c r="U108" s="288"/>
      <c r="V108" s="288"/>
    </row>
    <row r="109" spans="1:23">
      <c r="B109" s="338"/>
      <c r="C109" s="350"/>
      <c r="E109" s="289"/>
      <c r="F109" s="292" t="str">
        <f>Badges!C427</f>
        <v>What's in that snack?</v>
      </c>
      <c r="G109" s="290" t="str">
        <f>IF(Badges!M427="A","A"," ")</f>
        <v xml:space="preserve"> </v>
      </c>
      <c r="I109" s="289"/>
      <c r="J109" s="292" t="str">
        <f>Badges!C500</f>
        <v>Make your own butterfly</v>
      </c>
      <c r="K109" s="290" t="str">
        <f>IF(Badges!M500="A","A"," ")</f>
        <v xml:space="preserve"> </v>
      </c>
      <c r="M109" s="289">
        <v>1</v>
      </c>
      <c r="N109" s="292" t="str">
        <f>Badges!C577</f>
        <v>Find out about businesses that</v>
      </c>
      <c r="O109" s="304"/>
      <c r="Q109" s="480" t="str">
        <f>'Fun Patches'!C25</f>
        <v>&lt;List Patch Here&gt;</v>
      </c>
      <c r="R109" s="481"/>
      <c r="S109" s="297" t="str">
        <f>IF('Fun Patches'!M25="A","A","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IF(Badges!M578="A","A"," ")</f>
        <v xml:space="preserve"> </v>
      </c>
      <c r="Q110" s="480" t="str">
        <f>'Fun Patches'!C26</f>
        <v>&lt;List Patch Here&gt;</v>
      </c>
      <c r="R110" s="481"/>
      <c r="S110" s="297" t="str">
        <f>IF('Fun Patches'!M26="A","A"," ")</f>
        <v xml:space="preserve"> </v>
      </c>
      <c r="U110" s="367"/>
      <c r="V110" s="367"/>
      <c r="W110" s="350"/>
    </row>
    <row r="111" spans="1:23">
      <c r="A111" s="289">
        <v>1</v>
      </c>
      <c r="B111" s="292" t="str">
        <f>Badges!C355</f>
        <v>Get Inspired</v>
      </c>
      <c r="C111" s="304"/>
      <c r="E111" s="289"/>
      <c r="F111" s="292" t="str">
        <f>Badges!C429</f>
        <v>Make your own restaurant snack</v>
      </c>
      <c r="G111" s="290" t="str">
        <f>IF(Badges!M429="A","A"," ")</f>
        <v xml:space="preserve"> </v>
      </c>
      <c r="I111" s="289"/>
      <c r="J111" s="292" t="str">
        <f>Badges!C502</f>
        <v>Watch three bugs</v>
      </c>
      <c r="K111" s="290" t="str">
        <f>IF(Badges!M502="A","A"," ")</f>
        <v xml:space="preserve"> </v>
      </c>
      <c r="M111" s="289">
        <v>2</v>
      </c>
      <c r="N111" s="292" t="str">
        <f>Badges!C579</f>
        <v>Set a giving goal</v>
      </c>
      <c r="O111" s="304"/>
      <c r="Q111" s="480" t="str">
        <f>'Fun Patches'!C27</f>
        <v>&lt;List Patch Here&gt;</v>
      </c>
      <c r="R111" s="481"/>
      <c r="S111" s="297" t="str">
        <f>IF('Fun Patches'!M27="A","A"," ")</f>
        <v xml:space="preserve"> </v>
      </c>
      <c r="U111" s="288"/>
      <c r="V111" s="288"/>
    </row>
    <row r="112" spans="1:23">
      <c r="A112" s="289"/>
      <c r="B112" s="292" t="str">
        <f>Badges!C356</f>
        <v>Talk to a painter</v>
      </c>
      <c r="C112" s="290" t="str">
        <f>IF(Badges!M356="A","A"," ")</f>
        <v xml:space="preserve"> </v>
      </c>
      <c r="E112" s="289"/>
      <c r="F112" s="292" t="str">
        <f>Badges!C430</f>
        <v>Make a savory snack from a</v>
      </c>
      <c r="G112" s="290" t="str">
        <f>IF(Badges!M430="A","A"," ")</f>
        <v xml:space="preserve"> </v>
      </c>
      <c r="I112" s="289"/>
      <c r="J112" s="292" t="str">
        <f>Badges!C503</f>
        <v>With an adult, find an ant trail</v>
      </c>
      <c r="K112" s="290" t="str">
        <f>IF(Badges!M503="A","A"," ")</f>
        <v xml:space="preserve"> </v>
      </c>
      <c r="M112" s="289"/>
      <c r="N112" s="292" t="str">
        <f>Badges!C580</f>
        <v xml:space="preserve">With your Brownie friends, talk </v>
      </c>
      <c r="O112" s="290" t="str">
        <f>IF(Badges!M580="A","A"," ")</f>
        <v xml:space="preserve"> </v>
      </c>
      <c r="Q112" s="480" t="str">
        <f>'Fun Patches'!C28</f>
        <v>&lt;List Patch Here&gt;</v>
      </c>
      <c r="R112" s="481"/>
      <c r="S112" s="297" t="str">
        <f>IF('Fun Patches'!M28="A","A"," ")</f>
        <v xml:space="preserve"> </v>
      </c>
      <c r="U112" s="288"/>
      <c r="V112" s="288"/>
    </row>
    <row r="113" spans="1:22">
      <c r="A113" s="289"/>
      <c r="B113" s="292" t="str">
        <f>Badges!C357</f>
        <v>Go to an art show or museum</v>
      </c>
      <c r="C113" s="290" t="str">
        <f>IF(Badges!M357="A","A"," ")</f>
        <v xml:space="preserve"> </v>
      </c>
      <c r="E113" s="289"/>
      <c r="F113" s="292" t="str">
        <f>Badges!C431</f>
        <v>Make a veggie face</v>
      </c>
      <c r="G113" s="290" t="str">
        <f>IF(Badges!M431="A","A"," ")</f>
        <v xml:space="preserve"> </v>
      </c>
      <c r="I113" s="289"/>
      <c r="J113" s="292" t="str">
        <f>Badges!C504</f>
        <v>Make a bug box</v>
      </c>
      <c r="K113" s="290" t="str">
        <f>IF(Badges!M504="A","A"," ")</f>
        <v xml:space="preserve"> </v>
      </c>
      <c r="M113" s="289">
        <v>3</v>
      </c>
      <c r="N113" s="292" t="str">
        <f>Badges!C581</f>
        <v>Involve your customers</v>
      </c>
      <c r="O113" s="304"/>
      <c r="Q113" s="480" t="str">
        <f>'Fun Patches'!C29</f>
        <v>&lt;List Patch Here&gt;</v>
      </c>
      <c r="R113" s="481"/>
      <c r="S113" s="297" t="str">
        <f>IF('Fun Patches'!M29="A","A"," ")</f>
        <v xml:space="preserve"> </v>
      </c>
      <c r="U113" s="288"/>
      <c r="V113" s="288"/>
    </row>
    <row r="114" spans="1:22">
      <c r="A114" s="289"/>
      <c r="B114" s="292" t="str">
        <f>Badges!C358</f>
        <v xml:space="preserve">Team up with an adult to find </v>
      </c>
      <c r="C114" s="290" t="str">
        <f>IF(Badges!M358="A","A","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IF(Badges!M582="A","A"," ")</f>
        <v xml:space="preserve"> </v>
      </c>
      <c r="Q114" s="480" t="str">
        <f>'Fun Patches'!C30</f>
        <v>&lt;List Patch Here&gt;</v>
      </c>
      <c r="R114" s="481"/>
      <c r="S114" s="297" t="str">
        <f>IF('Fun Patches'!M30="A","A"," ")</f>
        <v xml:space="preserve"> </v>
      </c>
      <c r="U114" s="288"/>
      <c r="V114" s="288"/>
    </row>
    <row r="115" spans="1:22">
      <c r="A115" s="289">
        <v>2</v>
      </c>
      <c r="B115" s="292" t="str">
        <f>Badges!C359</f>
        <v>Paint the real world</v>
      </c>
      <c r="C115" s="304"/>
      <c r="E115" s="289"/>
      <c r="F115" s="292" t="str">
        <f>Badges!C433</f>
        <v>Create a holiday dessert</v>
      </c>
      <c r="G115" s="290" t="str">
        <f>IF(Badges!M433="A","A"," ")</f>
        <v xml:space="preserve"> </v>
      </c>
      <c r="I115" s="289"/>
      <c r="J115" s="292" t="str">
        <f>Badges!C506</f>
        <v>Draw a cocoon</v>
      </c>
      <c r="K115" s="290" t="str">
        <f>IF(Badges!M506="A","A"," ")</f>
        <v xml:space="preserve"> </v>
      </c>
      <c r="M115" s="289">
        <v>4</v>
      </c>
      <c r="N115" s="292" t="str">
        <f>Badges!C583</f>
        <v>Practice giving back</v>
      </c>
      <c r="O115" s="304"/>
      <c r="Q115" s="480" t="str">
        <f>'Fun Patches'!C31</f>
        <v>&lt;List Patch Here&gt;</v>
      </c>
      <c r="R115" s="481"/>
      <c r="S115" s="297" t="str">
        <f>IF('Fun Patches'!M31="A","A"," ")</f>
        <v xml:space="preserve"> </v>
      </c>
      <c r="U115" s="288"/>
      <c r="V115" s="288"/>
    </row>
    <row r="116" spans="1:22">
      <c r="A116" s="289"/>
      <c r="B116" s="292" t="str">
        <f>Badges!C360</f>
        <v>Paint a portrait of a family</v>
      </c>
      <c r="C116" s="290" t="str">
        <f>IF(Badges!M360="A","A"," ")</f>
        <v xml:space="preserve"> </v>
      </c>
      <c r="E116" s="289"/>
      <c r="F116" s="292" t="str">
        <f>Badges!C434</f>
        <v>Make a snack "in disguise"</v>
      </c>
      <c r="G116" s="290" t="str">
        <f>IF(Badges!M434="A","A"," ")</f>
        <v xml:space="preserve"> </v>
      </c>
      <c r="I116" s="289"/>
      <c r="J116" s="292" t="str">
        <f>Badges!C507</f>
        <v>Make a model of a bug house</v>
      </c>
      <c r="K116" s="290" t="str">
        <f>IF(Badges!M507="A","A"," ")</f>
        <v xml:space="preserve"> </v>
      </c>
      <c r="M116" s="289"/>
      <c r="N116" s="292" t="str">
        <f>Badges!C584</f>
        <v>If you want to help others with your</v>
      </c>
      <c r="O116" s="290" t="str">
        <f>IF(Badges!M584="A","A"," ")</f>
        <v xml:space="preserve"> </v>
      </c>
      <c r="Q116" s="480" t="str">
        <f>'Fun Patches'!C32</f>
        <v>&lt;List Patch Here&gt;</v>
      </c>
      <c r="R116" s="481"/>
      <c r="S116" s="297" t="str">
        <f>IF('Fun Patches'!M32="A","A"," ")</f>
        <v xml:space="preserve"> </v>
      </c>
    </row>
    <row r="117" spans="1:22">
      <c r="A117" s="289"/>
      <c r="B117" s="292" t="str">
        <f>Badges!C361</f>
        <v>Paint an outdoor landscape</v>
      </c>
      <c r="C117" s="290" t="str">
        <f>IF(Badges!M361="A","A"," ")</f>
        <v xml:space="preserve"> </v>
      </c>
      <c r="E117" s="289"/>
      <c r="F117" s="292" t="str">
        <f>Badges!C435</f>
        <v>Make your own cookies</v>
      </c>
      <c r="G117" s="290" t="str">
        <f>IF(Badges!M435="A","A"," ")</f>
        <v xml:space="preserve"> </v>
      </c>
      <c r="I117" s="289"/>
      <c r="J117" s="292" t="str">
        <f>Badges!C508</f>
        <v>For one week, watch a spider</v>
      </c>
      <c r="K117" s="290" t="str">
        <f>IF(Badges!M508="A","A"," ")</f>
        <v xml:space="preserve"> </v>
      </c>
      <c r="M117" s="289">
        <v>5</v>
      </c>
      <c r="N117" s="292" t="str">
        <f>Badges!C585</f>
        <v>Tell your cookie customers how</v>
      </c>
      <c r="O117" s="304"/>
      <c r="Q117" s="480" t="str">
        <f>'Fun Patches'!C33</f>
        <v>&lt;List Patch Here&gt;</v>
      </c>
      <c r="R117" s="481"/>
      <c r="S117" s="297" t="str">
        <f>IF('Fun Patches'!M33="A","A"," ")</f>
        <v xml:space="preserve"> </v>
      </c>
    </row>
    <row r="118" spans="1:22">
      <c r="A118" s="289"/>
      <c r="B118" s="292" t="str">
        <f>Badges!C362</f>
        <v>Paint a still live.</v>
      </c>
      <c r="C118" s="290" t="str">
        <f>IF(Badges!M362="A","A","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IF(Badges!M586="A","A"," ")</f>
        <v xml:space="preserve"> </v>
      </c>
      <c r="Q118" s="480" t="str">
        <f>'Fun Patches'!C34</f>
        <v>&lt;List Patch Here&gt;</v>
      </c>
      <c r="R118" s="481"/>
      <c r="S118" s="297" t="str">
        <f>IF('Fun Patches'!M34="A","A"," ")</f>
        <v xml:space="preserve"> </v>
      </c>
    </row>
    <row r="119" spans="1:22">
      <c r="A119" s="289">
        <v>3</v>
      </c>
      <c r="B119" s="292" t="str">
        <f>Badges!C363</f>
        <v>Paint a mood</v>
      </c>
      <c r="C119" s="304"/>
      <c r="E119" s="289"/>
      <c r="F119" s="292" t="str">
        <f>Badges!C437</f>
        <v>Make no-bake energy bars</v>
      </c>
      <c r="G119" s="290" t="str">
        <f>IF(Badges!M437="A","A"," ")</f>
        <v xml:space="preserve"> </v>
      </c>
      <c r="I119" s="289"/>
      <c r="J119" s="292" t="str">
        <f>Badges!C510</f>
        <v>Visit a farm</v>
      </c>
      <c r="K119" s="290" t="str">
        <f>IF(Badges!M510="A","A"," ")</f>
        <v xml:space="preserve"> </v>
      </c>
      <c r="M119" s="349"/>
      <c r="N119" s="339"/>
      <c r="O119" s="350"/>
      <c r="Q119" s="480" t="str">
        <f>'Fun Patches'!C35</f>
        <v>&lt;List Patch Here&gt;</v>
      </c>
      <c r="R119" s="481"/>
      <c r="S119" s="297" t="str">
        <f>IF('Fun Patches'!M35="A","A"," ")</f>
        <v xml:space="preserve"> </v>
      </c>
    </row>
    <row r="120" spans="1:22">
      <c r="A120" s="289"/>
      <c r="B120" s="292" t="str">
        <f>Badges!C364</f>
        <v>Calm</v>
      </c>
      <c r="C120" s="290" t="str">
        <f>IF(Badges!M364="A","A"," ")</f>
        <v xml:space="preserve"> </v>
      </c>
      <c r="E120" s="289"/>
      <c r="F120" s="292" t="str">
        <f>Badges!C438</f>
        <v>Create a snack for a group</v>
      </c>
      <c r="G120" s="290" t="str">
        <f>IF(Badges!M438="A","A"," ")</f>
        <v xml:space="preserve"> </v>
      </c>
      <c r="I120" s="289"/>
      <c r="J120" s="292" t="str">
        <f>Badges!C511</f>
        <v>Take a bug walk or bug hike</v>
      </c>
      <c r="K120" s="290" t="str">
        <f>IF(Badges!M511="A","A"," ")</f>
        <v xml:space="preserve"> </v>
      </c>
      <c r="M120" s="464" t="s">
        <v>127</v>
      </c>
      <c r="N120" s="468"/>
      <c r="O120" s="468"/>
      <c r="Q120" s="480" t="str">
        <f>'Fun Patches'!C36</f>
        <v>&lt;List Patch Here&gt;</v>
      </c>
      <c r="R120" s="481"/>
      <c r="S120" s="297" t="str">
        <f>IF('Fun Patches'!M36="A","A"," ")</f>
        <v xml:space="preserve"> </v>
      </c>
    </row>
    <row r="121" spans="1:22">
      <c r="A121" s="289"/>
      <c r="B121" s="292" t="str">
        <f>Badges!C365</f>
        <v>Happy</v>
      </c>
      <c r="C121" s="290" t="str">
        <f>IF(Badges!M365="A","A"," ")</f>
        <v xml:space="preserve"> </v>
      </c>
      <c r="E121" s="289"/>
      <c r="F121" s="292" t="str">
        <f>Badges!C439</f>
        <v>Make a lunchtime snack</v>
      </c>
      <c r="G121" s="290" t="str">
        <f>IF(Badges!M439="A","A"," ")</f>
        <v xml:space="preserve"> </v>
      </c>
      <c r="I121" s="289"/>
      <c r="J121" s="292" t="str">
        <f>Badges!C512</f>
        <v>Visit a museum, zoo, or botanical</v>
      </c>
      <c r="K121" s="290" t="str">
        <f>IF(Badges!M512="A","A"," ")</f>
        <v xml:space="preserve"> </v>
      </c>
      <c r="M121" s="482" t="str">
        <f>'Fun Patches'!C5</f>
        <v>&lt;List Patch Here&gt;</v>
      </c>
      <c r="N121" s="483"/>
      <c r="O121" s="290" t="str">
        <f>IF('Fun Patches'!M5="A","A"," ")</f>
        <v xml:space="preserve"> </v>
      </c>
      <c r="Q121" s="480" t="str">
        <f>'Fun Patches'!C37</f>
        <v>&lt;List Patch Here&gt;</v>
      </c>
      <c r="R121" s="481"/>
      <c r="S121" s="297" t="str">
        <f>IF('Fun Patches'!M37="A","A"," ")</f>
        <v xml:space="preserve"> </v>
      </c>
    </row>
    <row r="122" spans="1:22">
      <c r="A122" s="289"/>
      <c r="B122" s="292" t="str">
        <f>Badges!C366</f>
        <v>Angry</v>
      </c>
      <c r="C122" s="290" t="str">
        <f>IF(Badges!M366="A","A","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Patches'!M6="A","A"," ")</f>
        <v xml:space="preserve"> </v>
      </c>
      <c r="Q122" s="480" t="str">
        <f>'Fun Patches'!C38</f>
        <v>&lt;List Patch Here&gt;</v>
      </c>
      <c r="R122" s="481"/>
      <c r="S122" s="297" t="str">
        <f>IF('Fun Patches'!M38="A","A"," ")</f>
        <v xml:space="preserve"> </v>
      </c>
    </row>
    <row r="123" spans="1:22">
      <c r="A123" s="289">
        <v>4</v>
      </c>
      <c r="B123" s="292" t="str">
        <f>Badges!C367</f>
        <v>Paint without brushes</v>
      </c>
      <c r="C123" s="304"/>
      <c r="E123" s="289"/>
      <c r="F123" s="292" t="str">
        <f>Badges!C441</f>
        <v>Make your own milk shake</v>
      </c>
      <c r="G123" s="290" t="str">
        <f>IF(Badges!M441="A","A"," ")</f>
        <v xml:space="preserve"> </v>
      </c>
      <c r="I123" s="289">
        <v>1</v>
      </c>
      <c r="J123" s="292" t="str">
        <f>Badges!C517</f>
        <v>Shop for elf items with your elf doll</v>
      </c>
      <c r="K123" s="304"/>
      <c r="M123" s="480" t="str">
        <f>'Fun Patches'!C7</f>
        <v>&lt;List Patch Here&gt;</v>
      </c>
      <c r="N123" s="481"/>
      <c r="O123" s="297" t="str">
        <f>IF('Fun Patches'!M7="A","A"," ")</f>
        <v xml:space="preserve"> </v>
      </c>
      <c r="Q123" s="480" t="str">
        <f>'Fun Patches'!C39</f>
        <v>&lt;List Patch Here&gt;</v>
      </c>
      <c r="R123" s="481"/>
      <c r="S123" s="297" t="str">
        <f>IF('Fun Patches'!M39="A","A"," ")</f>
        <v xml:space="preserve"> </v>
      </c>
    </row>
    <row r="124" spans="1:22">
      <c r="A124" s="289"/>
      <c r="B124" s="292" t="str">
        <f>Badges!C368</f>
        <v>Paint something from nature</v>
      </c>
      <c r="C124" s="290" t="str">
        <f>IF(Badges!M368="A","A"," ")</f>
        <v xml:space="preserve"> </v>
      </c>
      <c r="E124" s="289"/>
      <c r="F124" s="292" t="str">
        <f>Badges!C442</f>
        <v>Make your own fruit smoothie</v>
      </c>
      <c r="G124" s="290" t="str">
        <f>IF(Badges!M442="A","A"," ")</f>
        <v xml:space="preserve"> </v>
      </c>
      <c r="I124" s="289"/>
      <c r="J124" s="292" t="str">
        <f>Badges!C518</f>
        <v>Go shopping…at home</v>
      </c>
      <c r="K124" s="290" t="str">
        <f>IF(Badges!M518="A","A"," ")</f>
        <v xml:space="preserve"> </v>
      </c>
      <c r="M124" s="480" t="str">
        <f>'Fun Patches'!C8</f>
        <v>&lt;List Patch Here&gt;</v>
      </c>
      <c r="N124" s="481"/>
      <c r="O124" s="297" t="str">
        <f>IF('Fun Patches'!M8="A","A"," ")</f>
        <v xml:space="preserve"> </v>
      </c>
      <c r="Q124" s="480" t="str">
        <f>'Fun Patches'!C40</f>
        <v>&lt;List Patch Here&gt;</v>
      </c>
      <c r="R124" s="481"/>
      <c r="S124" s="297" t="str">
        <f>IF('Fun Patches'!M40="A","A"," ")</f>
        <v xml:space="preserve"> </v>
      </c>
    </row>
    <row r="125" spans="1:22">
      <c r="A125" s="289"/>
      <c r="B125" s="292" t="str">
        <f>Badges!C369</f>
        <v>Paint with indoor objects</v>
      </c>
      <c r="C125" s="290" t="str">
        <f>IF(Badges!M369="A","A"," ")</f>
        <v xml:space="preserve"> </v>
      </c>
      <c r="E125" s="289"/>
      <c r="F125" s="292" t="str">
        <f>Badges!C443</f>
        <v>Make your own party punch</v>
      </c>
      <c r="G125" s="290" t="str">
        <f>IF(Badges!M443="A","A"," ")</f>
        <v xml:space="preserve"> </v>
      </c>
      <c r="I125" s="289"/>
      <c r="J125" s="292" t="str">
        <f>Badges!C519</f>
        <v>Go shopping with a Brownie friends</v>
      </c>
      <c r="K125" s="290" t="str">
        <f>IF(Badges!M519="A","A"," ")</f>
        <v xml:space="preserve"> </v>
      </c>
      <c r="M125" s="480" t="str">
        <f>'Fun Patches'!C9</f>
        <v>&lt;List Patch Here&gt;</v>
      </c>
      <c r="N125" s="481"/>
      <c r="O125" s="297" t="str">
        <f>IF('Fun Patches'!M9="A","A"," ")</f>
        <v xml:space="preserve"> </v>
      </c>
      <c r="Q125" s="480" t="str">
        <f>'Fun Patches'!C41</f>
        <v>&lt;List Patch Here&gt;</v>
      </c>
      <c r="R125" s="481"/>
      <c r="S125" s="297" t="str">
        <f>IF('Fun Patches'!M41="A","A"," ")</f>
        <v xml:space="preserve"> </v>
      </c>
    </row>
    <row r="126" spans="1:22">
      <c r="A126" s="289"/>
      <c r="B126" s="292" t="str">
        <f>Badges!C370</f>
        <v>Paint with a stamp</v>
      </c>
      <c r="C126" s="290" t="str">
        <f>IF(Badges!M370="A","A"," ")</f>
        <v xml:space="preserve"> </v>
      </c>
      <c r="E126" s="466" t="str">
        <f>Badges!B446</f>
        <v>Brownie First Aid</v>
      </c>
      <c r="F126" s="467"/>
      <c r="G126" s="467"/>
      <c r="I126" s="289"/>
      <c r="J126" s="292" t="str">
        <f>Badges!C520</f>
        <v>Go shopping with your Brownie</v>
      </c>
      <c r="K126" s="290" t="str">
        <f>IF(Badges!M520="A","A"," ")</f>
        <v xml:space="preserve"> </v>
      </c>
      <c r="M126" s="480" t="str">
        <f>'Fun Patches'!C10</f>
        <v>&lt;List Patch Here&gt;</v>
      </c>
      <c r="N126" s="481"/>
      <c r="O126" s="297" t="str">
        <f>IF('Fun Patches'!M10="A","A"," ")</f>
        <v xml:space="preserve"> </v>
      </c>
      <c r="Q126" s="480" t="str">
        <f>'Fun Patches'!C42</f>
        <v>&lt;List Patch Here&gt;</v>
      </c>
      <c r="R126" s="481"/>
      <c r="S126" s="297" t="str">
        <f>IF('Fun Patches'!M42="A","A","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Patches'!M11="A","A"," ")</f>
        <v xml:space="preserve"> </v>
      </c>
      <c r="Q127" s="480" t="str">
        <f>'Fun Patches'!C43</f>
        <v>&lt;List Patch Here&gt;</v>
      </c>
      <c r="R127" s="481"/>
      <c r="S127" s="297" t="str">
        <f>IF('Fun Patches'!M43="A","A"," ")</f>
        <v xml:space="preserve"> </v>
      </c>
    </row>
    <row r="128" spans="1:22">
      <c r="A128" s="289"/>
      <c r="B128" s="292" t="str">
        <f>Badges!C372</f>
        <v>Paint a mural that tells a story</v>
      </c>
      <c r="C128" s="290" t="str">
        <f>IF(Badges!M372="A","A"," ")</f>
        <v xml:space="preserve"> </v>
      </c>
      <c r="E128" s="289"/>
      <c r="F128" s="292" t="str">
        <f>Badges!C448</f>
        <v>Role-play 911</v>
      </c>
      <c r="G128" s="290" t="str">
        <f>IF(Badges!M448="A","A"," ")</f>
        <v xml:space="preserve"> </v>
      </c>
      <c r="I128" s="289"/>
      <c r="J128" s="292" t="str">
        <f>Badges!C522</f>
        <v>Shop at a store</v>
      </c>
      <c r="K128" s="290" t="str">
        <f>IF(Badges!M522="A","A"," ")</f>
        <v xml:space="preserve"> </v>
      </c>
      <c r="M128" s="480" t="str">
        <f>'Fun Patches'!C12</f>
        <v>&lt;List Patch Here&gt;</v>
      </c>
      <c r="N128" s="481"/>
      <c r="O128" s="297" t="str">
        <f>IF('Fun Patches'!M12="A","A"," ")</f>
        <v xml:space="preserve"> </v>
      </c>
      <c r="Q128" s="480" t="str">
        <f>'Fun Patches'!C44</f>
        <v>&lt;List Patch Here&gt;</v>
      </c>
      <c r="R128" s="481"/>
      <c r="S128" s="297" t="str">
        <f>IF('Fun Patches'!M44="A","A"," ")</f>
        <v xml:space="preserve"> </v>
      </c>
    </row>
    <row r="129" spans="1:19">
      <c r="A129" s="289"/>
      <c r="B129" s="292" t="str">
        <f>Badges!C373</f>
        <v>Paint a mural about your Girl</v>
      </c>
      <c r="C129" s="290" t="str">
        <f>IF(Badges!M373="A","A"," ")</f>
        <v xml:space="preserve"> </v>
      </c>
      <c r="E129" s="289"/>
      <c r="F129" s="292" t="str">
        <f>Badges!C449</f>
        <v>Practice 911 with a friend or family</v>
      </c>
      <c r="G129" s="290" t="str">
        <f>IF(Badges!M449="A","A"," ")</f>
        <v xml:space="preserve"> </v>
      </c>
      <c r="I129" s="289"/>
      <c r="J129" s="292" t="str">
        <f>Badges!C523</f>
        <v>Shop on paper</v>
      </c>
      <c r="K129" s="290" t="str">
        <f>IF(Badges!M523="A","A"," ")</f>
        <v xml:space="preserve"> </v>
      </c>
      <c r="M129" s="480" t="str">
        <f>'Fun Patches'!C13</f>
        <v>&lt;List Patch Here&gt;</v>
      </c>
      <c r="N129" s="481"/>
      <c r="O129" s="297" t="str">
        <f>IF('Fun Patches'!M13="A","A"," ")</f>
        <v xml:space="preserve"> </v>
      </c>
      <c r="Q129" s="480" t="str">
        <f>'Fun Patches'!C45</f>
        <v>&lt;List Patch Here&gt;</v>
      </c>
      <c r="R129" s="481"/>
      <c r="S129" s="297" t="str">
        <f>IF('Fun Patches'!M45="A","A"," ")</f>
        <v xml:space="preserve"> </v>
      </c>
    </row>
    <row r="130" spans="1:19">
      <c r="A130" s="289"/>
      <c r="B130" s="292" t="str">
        <f>Badges!C374</f>
        <v>Paint a mural that tells the story</v>
      </c>
      <c r="C130" s="290" t="str">
        <f>IF(Badges!M374="A","A"," ")</f>
        <v xml:space="preserve"> </v>
      </c>
      <c r="E130" s="289"/>
      <c r="F130" s="292" t="str">
        <f>Badges!C450</f>
        <v>Get advice from an expert</v>
      </c>
      <c r="G130" s="290" t="str">
        <f>IF(Badges!M450="A","A"," ")</f>
        <v xml:space="preserve"> </v>
      </c>
      <c r="I130" s="289"/>
      <c r="J130" s="292" t="str">
        <f>Badges!C524</f>
        <v>Shop online</v>
      </c>
      <c r="K130" s="290" t="str">
        <f>IF(Badges!M524="A","A"," ")</f>
        <v xml:space="preserve"> </v>
      </c>
      <c r="M130" s="480" t="str">
        <f>'Fun Patches'!C14</f>
        <v>&lt;List Patch Here&gt;</v>
      </c>
      <c r="N130" s="481"/>
      <c r="O130" s="297" t="str">
        <f>IF('Fun Patches'!M14="A","A"," ")</f>
        <v xml:space="preserve"> </v>
      </c>
      <c r="Q130" s="480" t="str">
        <f>'Fun Patches'!C46</f>
        <v>&lt;List Patch Here&gt;</v>
      </c>
      <c r="R130" s="481"/>
      <c r="S130" s="297" t="str">
        <f>IF('Fun Patches'!M46="A","A","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Patches'!M15="A","A"," ")</f>
        <v xml:space="preserve"> </v>
      </c>
      <c r="Q131" s="482" t="str">
        <f>'Fun Patches'!C47</f>
        <v>&lt;List Patch Here&gt;</v>
      </c>
      <c r="R131" s="483"/>
      <c r="S131" s="290" t="str">
        <f>IF('Fun Patches'!M47="A","A"," ")</f>
        <v xml:space="preserve"> </v>
      </c>
    </row>
    <row r="132" spans="1:19">
      <c r="A132" s="289">
        <v>1</v>
      </c>
      <c r="B132" s="292" t="str">
        <f>Badges!C378</f>
        <v>Follow the rules</v>
      </c>
      <c r="C132" s="304"/>
      <c r="E132" s="289"/>
      <c r="F132" s="292" t="str">
        <f>Badges!C452</f>
        <v>Interview a medical professional</v>
      </c>
      <c r="G132" s="290" t="str">
        <f>IF(Badges!M452="A","A"," ")</f>
        <v xml:space="preserve"> </v>
      </c>
      <c r="I132" s="289"/>
      <c r="J132" s="292" t="str">
        <f>Badges!C526</f>
        <v>Browse through catalogs</v>
      </c>
      <c r="K132" s="290" t="str">
        <f>IF(Badges!M526="A","A"," ")</f>
        <v xml:space="preserve"> </v>
      </c>
      <c r="M132" s="480" t="str">
        <f>'Fun Patches'!C16</f>
        <v>&lt;List Patch Here&gt;</v>
      </c>
      <c r="N132" s="481"/>
      <c r="O132" s="297" t="str">
        <f>IF('Fun Patches'!M16="A","A"," ")</f>
        <v xml:space="preserve"> </v>
      </c>
      <c r="Q132" s="480" t="str">
        <f>'Fun Patches'!C48</f>
        <v>&lt;List Patch Here&gt;</v>
      </c>
      <c r="R132" s="481"/>
      <c r="S132" s="297" t="str">
        <f>IF('Fun Patches'!M48="A","A"," ")</f>
        <v xml:space="preserve"> </v>
      </c>
    </row>
    <row r="133" spans="1:19">
      <c r="A133" s="289"/>
      <c r="B133" s="292" t="str">
        <f>Badges!C379</f>
        <v>Teach the rules of an active</v>
      </c>
      <c r="C133" s="290" t="str">
        <f>IF(Badges!M379="A","A"," ")</f>
        <v xml:space="preserve"> </v>
      </c>
      <c r="E133" s="289"/>
      <c r="F133" s="292" t="str">
        <f>Badges!C453</f>
        <v>Talk to the police</v>
      </c>
      <c r="G133" s="290" t="str">
        <f>IF(Badges!M453="A","A"," ")</f>
        <v xml:space="preserve"> </v>
      </c>
      <c r="I133" s="289"/>
      <c r="J133" s="292" t="str">
        <f>Badges!C527</f>
        <v>Go to the mall</v>
      </c>
      <c r="K133" s="290" t="str">
        <f>IF(Badges!M527="A","A"," ")</f>
        <v xml:space="preserve"> </v>
      </c>
      <c r="M133" s="482" t="str">
        <f>'Fun Patches'!C17</f>
        <v>&lt;List Patch Here&gt;</v>
      </c>
      <c r="N133" s="483"/>
      <c r="O133" s="290" t="str">
        <f>IF('Fun Patches'!M17="A","A"," ")</f>
        <v xml:space="preserve"> </v>
      </c>
      <c r="Q133" s="480" t="str">
        <f>'Fun Patches'!C49</f>
        <v>&lt;List Patch Here&gt;</v>
      </c>
      <c r="R133" s="481"/>
      <c r="S133" s="297" t="str">
        <f>IF('Fun Patches'!M49="A","A"," ")</f>
        <v xml:space="preserve"> </v>
      </c>
    </row>
    <row r="134" spans="1:19">
      <c r="A134" s="289"/>
      <c r="B134" s="292" t="str">
        <f>Badges!C380</f>
        <v>Make up two new rules for hide</v>
      </c>
      <c r="C134" s="290" t="str">
        <f>IF(Badges!M380="A","A"," ")</f>
        <v xml:space="preserve"> </v>
      </c>
      <c r="E134" s="289"/>
      <c r="F134" s="292" t="str">
        <f>Badges!C454</f>
        <v>Visit a fire station</v>
      </c>
      <c r="G134" s="290" t="str">
        <f>IF(Badges!M454="A","A"," ")</f>
        <v xml:space="preserve"> </v>
      </c>
      <c r="I134" s="289"/>
      <c r="J134" s="292" t="str">
        <f>Badges!C528</f>
        <v>Shop secondhand</v>
      </c>
      <c r="K134" s="290" t="str">
        <f>IF(Badges!M528="A","A"," ")</f>
        <v xml:space="preserve"> </v>
      </c>
      <c r="M134" s="480" t="str">
        <f>'Fun Patches'!C18</f>
        <v>&lt;List Patch Here&gt;</v>
      </c>
      <c r="N134" s="481"/>
      <c r="O134" s="297" t="str">
        <f>IF('Fun Patches'!M18="A","A"," ")</f>
        <v xml:space="preserve"> </v>
      </c>
      <c r="Q134" s="480" t="str">
        <f>'Fun Patches'!C50</f>
        <v>&lt;List Patch Here&gt;</v>
      </c>
      <c r="R134" s="481"/>
      <c r="S134" s="297" t="str">
        <f>IF('Fun Patches'!M50="A","A"," ")</f>
        <v xml:space="preserve"> </v>
      </c>
    </row>
    <row r="135" spans="1:19">
      <c r="A135" s="289"/>
      <c r="B135" s="292" t="str">
        <f>Badges!C381</f>
        <v>Learn two rules for a sport or</v>
      </c>
      <c r="C135" s="290" t="str">
        <f>IF(Badges!M381="A","A","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Patches'!M19="A","A"," ")</f>
        <v xml:space="preserve"> </v>
      </c>
      <c r="Q135" s="480" t="str">
        <f>'Fun Patches'!C51</f>
        <v>&lt;List Patch Here&gt;</v>
      </c>
      <c r="R135" s="481"/>
      <c r="S135" s="297" t="str">
        <f>IF('Fun Patches'!M51="A","A"," ")</f>
        <v xml:space="preserve"> </v>
      </c>
    </row>
    <row r="136" spans="1:19">
      <c r="A136" s="289">
        <v>2</v>
      </c>
      <c r="B136" s="292" t="str">
        <f>Badges!C382</f>
        <v>Include everyone</v>
      </c>
      <c r="C136" s="304"/>
      <c r="E136" s="289"/>
      <c r="F136" s="292" t="str">
        <f>Badges!C456</f>
        <v>Make a first aid kit for your home</v>
      </c>
      <c r="G136" s="290" t="str">
        <f>IF(Badges!M456="A","A"," ")</f>
        <v xml:space="preserve"> </v>
      </c>
      <c r="I136" s="289"/>
      <c r="J136" s="292" t="str">
        <f>Badges!C530</f>
        <v>You have $15 total</v>
      </c>
      <c r="K136" s="290" t="str">
        <f>IF(Badges!M530="A","A"," ")</f>
        <v xml:space="preserve"> </v>
      </c>
      <c r="M136" s="480" t="str">
        <f>'Fun Patches'!C20</f>
        <v>&lt;List Patch Here&gt;</v>
      </c>
      <c r="N136" s="481"/>
      <c r="O136" s="297" t="str">
        <f>IF('Fun Patches'!M20="A","A"," ")</f>
        <v xml:space="preserve"> </v>
      </c>
      <c r="Q136" s="480" t="str">
        <f>'Fun Patches'!C52</f>
        <v>&lt;List Patch Here&gt;</v>
      </c>
      <c r="R136" s="481"/>
      <c r="S136" s="297" t="str">
        <f>IF('Fun Patches'!M52="A","A"," ")</f>
        <v xml:space="preserve"> </v>
      </c>
    </row>
    <row r="137" spans="1:19">
      <c r="A137" s="289"/>
      <c r="B137" s="292" t="str">
        <f>Badges!C383</f>
        <v>Ask a woman about Title IX</v>
      </c>
      <c r="C137" s="290" t="str">
        <f>IF(Badges!M383="A","A"," ")</f>
        <v xml:space="preserve"> </v>
      </c>
      <c r="E137" s="289"/>
      <c r="F137" s="292" t="str">
        <f>Badges!C457</f>
        <v>Make a kit for your Girl Scout</v>
      </c>
      <c r="G137" s="290" t="str">
        <f>IF(Badges!M457="A","A"," ")</f>
        <v xml:space="preserve"> </v>
      </c>
      <c r="I137" s="289"/>
      <c r="J137" s="292" t="str">
        <f>Badges!C531</f>
        <v>You have $30 total</v>
      </c>
      <c r="K137" s="290" t="str">
        <f>IF(Badges!M531="A","A"," ")</f>
        <v xml:space="preserve"> </v>
      </c>
      <c r="M137" s="480" t="str">
        <f>'Fun Patches'!C21</f>
        <v>&lt;List Patch Here&gt;</v>
      </c>
      <c r="N137" s="481"/>
      <c r="O137" s="297" t="str">
        <f>IF('Fun Patches'!M21="A","A"," ")</f>
        <v xml:space="preserve"> </v>
      </c>
      <c r="Q137" s="480" t="str">
        <f>'Fun Patches'!C53</f>
        <v>&lt;List Patch Here&gt;</v>
      </c>
      <c r="R137" s="481"/>
      <c r="S137" s="297" t="str">
        <f>IF('Fun Patches'!M53="A","A"," ")</f>
        <v xml:space="preserve"> </v>
      </c>
    </row>
    <row r="138" spans="1:19">
      <c r="A138" s="289"/>
      <c r="B138" s="292" t="str">
        <f>Badges!C384</f>
        <v>Find a sport that women play</v>
      </c>
      <c r="C138" s="290" t="str">
        <f>IF(Badges!M384="A","A"," ")</f>
        <v xml:space="preserve"> </v>
      </c>
      <c r="E138" s="289"/>
      <c r="F138" s="292" t="str">
        <f>Badges!C458</f>
        <v>Make a first aid kit and donate it</v>
      </c>
      <c r="G138" s="290" t="str">
        <f>IF(Badges!M458="A","A"," ")</f>
        <v xml:space="preserve"> </v>
      </c>
      <c r="I138" s="289"/>
      <c r="J138" s="292" t="str">
        <f>Badges!C532</f>
        <v>Pool your money</v>
      </c>
      <c r="K138" s="290" t="str">
        <f>IF(Badges!M532="A","A"," ")</f>
        <v xml:space="preserve"> </v>
      </c>
      <c r="M138" s="480" t="str">
        <f>'Fun Patches'!C22</f>
        <v>&lt;List Patch Here&gt;</v>
      </c>
      <c r="N138" s="481"/>
      <c r="O138" s="297" t="str">
        <f>IF('Fun Patches'!M22="A","A"," ")</f>
        <v xml:space="preserve"> </v>
      </c>
      <c r="Q138" s="480" t="str">
        <f>'Fun Patches'!C54</f>
        <v>&lt;List Patch Here&gt;</v>
      </c>
      <c r="R138" s="481"/>
      <c r="S138" s="297" t="str">
        <f>IF('Fun Patches'!M54="A","A"," ")</f>
        <v xml:space="preserve"> </v>
      </c>
    </row>
    <row r="139" spans="1:19">
      <c r="A139" s="289"/>
      <c r="B139" s="292" t="str">
        <f>Badges!C385</f>
        <v>Learn about disabilities and</v>
      </c>
      <c r="C139" s="290" t="str">
        <f>IF(Badges!M385="A","A"," ")</f>
        <v xml:space="preserve"> </v>
      </c>
      <c r="M139" s="480" t="str">
        <f>'Fun Patches'!C23</f>
        <v>&lt;List Patch Here&gt;</v>
      </c>
      <c r="N139" s="481"/>
      <c r="O139" s="297" t="str">
        <f>IF('Fun Patches'!M23="A","A"," ")</f>
        <v xml:space="preserve"> </v>
      </c>
    </row>
    <row r="140" spans="1:19" ht="23.25">
      <c r="A140" s="471" t="str">
        <f ca="1">MID(CELL("filename",A78),FIND(IF(ISERROR(FIND("]",CELL("filename",A78))),"$","]"),CELL("filename",A78))+1,256)</f>
        <v>Brownie 10</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Own'!M31="A","A"," ")</f>
        <v xml:space="preserve"> </v>
      </c>
      <c r="I142" s="289">
        <v>1</v>
      </c>
      <c r="J142" s="354" t="str">
        <f>'Council Own'!C55</f>
        <v>&lt;List Requirement Here&gt;</v>
      </c>
      <c r="K142" s="297" t="str">
        <f>IF('Council Own'!M55="A","A"," ")</f>
        <v xml:space="preserve"> </v>
      </c>
      <c r="M142" s="289">
        <v>1</v>
      </c>
      <c r="N142" s="354" t="str">
        <f>'Council Own'!C79</f>
        <v>&lt;List Requirement Here&gt;</v>
      </c>
      <c r="O142" s="297" t="str">
        <f>IF('Council Own'!M79="A","A"," ")</f>
        <v xml:space="preserve"> </v>
      </c>
      <c r="Q142" s="289">
        <v>1</v>
      </c>
      <c r="R142" s="354" t="str">
        <f>'Council Own'!C103</f>
        <v>&lt;List Requirement Here&gt;</v>
      </c>
      <c r="S142" s="297" t="str">
        <f>IF('Council Own'!M103="A","A"," ")</f>
        <v xml:space="preserve"> </v>
      </c>
    </row>
    <row r="143" spans="1:19">
      <c r="A143" s="499" t="str">
        <f>'Council Own'!B6</f>
        <v>&lt;&lt;List Badge Here&gt;&gt;</v>
      </c>
      <c r="B143" s="500"/>
      <c r="C143" s="291" t="str">
        <f>IF('Council Own'!M28="C","C",IF('Council Own'!M28="P","P",""))</f>
        <v/>
      </c>
      <c r="E143" s="289"/>
      <c r="F143" s="354" t="str">
        <f>'Council Own'!C32</f>
        <v>&lt;List Requirement Here&gt;</v>
      </c>
      <c r="G143" s="297" t="str">
        <f>IF('Council Own'!M32="A","A"," ")</f>
        <v xml:space="preserve"> </v>
      </c>
      <c r="I143" s="289"/>
      <c r="J143" s="354" t="str">
        <f>'Council Own'!C56</f>
        <v>&lt;List Requirement Here&gt;</v>
      </c>
      <c r="K143" s="297" t="str">
        <f>IF('Council Own'!M56="A","A"," ")</f>
        <v xml:space="preserve"> </v>
      </c>
      <c r="M143" s="289"/>
      <c r="N143" s="354" t="str">
        <f>'Council Own'!C80</f>
        <v>&lt;List Requirement Here&gt;</v>
      </c>
      <c r="O143" s="297" t="str">
        <f>IF('Council Own'!M80="A","A"," ")</f>
        <v xml:space="preserve"> </v>
      </c>
      <c r="Q143" s="289"/>
      <c r="R143" s="354" t="str">
        <f>'Council Own'!C104</f>
        <v>&lt;List Requirement Here&gt;</v>
      </c>
      <c r="S143" s="297" t="str">
        <f>IF('Council Own'!M104="A","A"," ")</f>
        <v xml:space="preserve"> </v>
      </c>
    </row>
    <row r="144" spans="1:19">
      <c r="A144" s="499" t="str">
        <f>'Council Own'!B30</f>
        <v>&lt;&lt;List Badge Here&gt;&gt;</v>
      </c>
      <c r="B144" s="500"/>
      <c r="C144" s="291" t="str">
        <f>IF('Council Own'!M52="C","C",IF('Council Own'!M52="P","P",""))</f>
        <v/>
      </c>
      <c r="E144" s="289"/>
      <c r="F144" s="354" t="str">
        <f>'Council Own'!C33</f>
        <v>&lt;List Requirement Here&gt;</v>
      </c>
      <c r="G144" s="297" t="str">
        <f>IF('Council Own'!M33="A","A"," ")</f>
        <v xml:space="preserve"> </v>
      </c>
      <c r="I144" s="289"/>
      <c r="J144" s="354" t="str">
        <f>'Council Own'!C57</f>
        <v>&lt;List Requirement Here&gt;</v>
      </c>
      <c r="K144" s="297" t="str">
        <f>IF('Council Own'!M57="A","A"," ")</f>
        <v xml:space="preserve"> </v>
      </c>
      <c r="M144" s="289"/>
      <c r="N144" s="354" t="str">
        <f>'Council Own'!C81</f>
        <v>&lt;List Requirement Here&gt;</v>
      </c>
      <c r="O144" s="297" t="str">
        <f>IF('Council Own'!M81="A","A"," ")</f>
        <v xml:space="preserve"> </v>
      </c>
      <c r="Q144" s="289"/>
      <c r="R144" s="354" t="str">
        <f>'Council Own'!C105</f>
        <v>&lt;List Requirement Here&gt;</v>
      </c>
      <c r="S144" s="297" t="str">
        <f>IF('Council Own'!M105="A","A"," ")</f>
        <v xml:space="preserve"> </v>
      </c>
    </row>
    <row r="145" spans="1:19" ht="12.75" customHeight="1">
      <c r="A145" s="499" t="str">
        <f>'Council Own'!B54</f>
        <v>&lt;&lt;List Badge Here&gt;&gt;</v>
      </c>
      <c r="B145" s="500"/>
      <c r="C145" s="291" t="str">
        <f>IF('Council Own'!M76="C","C",IF('Council Own'!M76="P","P",""))</f>
        <v/>
      </c>
      <c r="E145" s="289"/>
      <c r="F145" s="354" t="str">
        <f>'Council Own'!C34</f>
        <v>&lt;List Requirement Here&gt;</v>
      </c>
      <c r="G145" s="297" t="str">
        <f>IF('Council Own'!M34="A","A"," ")</f>
        <v xml:space="preserve"> </v>
      </c>
      <c r="I145" s="289"/>
      <c r="J145" s="354" t="str">
        <f>'Council Own'!C58</f>
        <v>&lt;List Requirement Here&gt;</v>
      </c>
      <c r="K145" s="297" t="str">
        <f>IF('Council Own'!M58="A","A"," ")</f>
        <v xml:space="preserve"> </v>
      </c>
      <c r="M145" s="289"/>
      <c r="N145" s="354" t="str">
        <f>'Council Own'!C82</f>
        <v>&lt;List Requirement Here&gt;</v>
      </c>
      <c r="O145" s="297" t="str">
        <f>IF('Council Own'!M82="A","A"," ")</f>
        <v xml:space="preserve"> </v>
      </c>
      <c r="Q145" s="289"/>
      <c r="R145" s="354" t="str">
        <f>'Council Own'!C106</f>
        <v>&lt;List Requirement Here&gt;</v>
      </c>
      <c r="S145" s="297" t="str">
        <f>IF('Council Own'!M106="A","A"," ")</f>
        <v xml:space="preserve"> </v>
      </c>
    </row>
    <row r="146" spans="1:19" ht="12.75" customHeight="1">
      <c r="A146" s="499" t="str">
        <f>'Council Own'!B78</f>
        <v>&lt;&lt;List Badge Here&gt;&gt;</v>
      </c>
      <c r="B146" s="500"/>
      <c r="C146" s="291" t="str">
        <f>IF('Council Own'!M100="C","C",IF('Council Own'!M100="P","P",""))</f>
        <v/>
      </c>
      <c r="E146" s="289">
        <v>2</v>
      </c>
      <c r="F146" s="354" t="str">
        <f>'Council Own'!C35</f>
        <v>&lt;List Requirement Here&gt;</v>
      </c>
      <c r="G146" s="297" t="str">
        <f>IF('Council Own'!M35="A","A"," ")</f>
        <v xml:space="preserve"> </v>
      </c>
      <c r="I146" s="289">
        <v>2</v>
      </c>
      <c r="J146" s="354" t="str">
        <f>'Council Own'!C59</f>
        <v>&lt;List Requirement Here&gt;</v>
      </c>
      <c r="K146" s="297" t="str">
        <f>IF('Council Own'!M59="A","A"," ")</f>
        <v xml:space="preserve"> </v>
      </c>
      <c r="M146" s="289">
        <v>2</v>
      </c>
      <c r="N146" s="354" t="str">
        <f>'Council Own'!C83</f>
        <v>&lt;List Requirement Here&gt;</v>
      </c>
      <c r="O146" s="297" t="str">
        <f>IF('Council Own'!M83="A","A"," ")</f>
        <v xml:space="preserve"> </v>
      </c>
      <c r="Q146" s="289">
        <v>2</v>
      </c>
      <c r="R146" s="354" t="str">
        <f>'Council Own'!C107</f>
        <v>&lt;List Requirement Here&gt;</v>
      </c>
      <c r="S146" s="297" t="str">
        <f>IF('Council Own'!M107="A","A"," ")</f>
        <v xml:space="preserve"> </v>
      </c>
    </row>
    <row r="147" spans="1:19">
      <c r="A147" s="499" t="str">
        <f>'Council Own'!B102</f>
        <v>&lt;&lt;List Badge Here&gt;&gt;</v>
      </c>
      <c r="B147" s="500"/>
      <c r="C147" s="291" t="str">
        <f>IF('Council Own'!M124="C","C",IF('Council Own'!M124="P","P",""))</f>
        <v/>
      </c>
      <c r="E147" s="289"/>
      <c r="F147" s="354" t="str">
        <f>'Council Own'!C36</f>
        <v>&lt;List Requirement Here&gt;</v>
      </c>
      <c r="G147" s="297" t="str">
        <f>IF('Council Own'!M36="A","A"," ")</f>
        <v xml:space="preserve"> </v>
      </c>
      <c r="I147" s="289"/>
      <c r="J147" s="354" t="str">
        <f>'Council Own'!C60</f>
        <v>&lt;List Requirement Here&gt;</v>
      </c>
      <c r="K147" s="297" t="str">
        <f>IF('Council Own'!M60="A","A"," ")</f>
        <v xml:space="preserve"> </v>
      </c>
      <c r="M147" s="289"/>
      <c r="N147" s="354" t="str">
        <f>'Council Own'!C84</f>
        <v>&lt;List Requirement Here&gt;</v>
      </c>
      <c r="O147" s="297" t="str">
        <f>IF('Council Own'!M84="A","A"," ")</f>
        <v xml:space="preserve"> </v>
      </c>
      <c r="Q147" s="289"/>
      <c r="R147" s="354" t="str">
        <f>'Council Own'!C108</f>
        <v>&lt;List Requirement Here&gt;</v>
      </c>
      <c r="S147" s="297" t="str">
        <f>IF('Council Own'!M108="A","A"," ")</f>
        <v xml:space="preserve"> </v>
      </c>
    </row>
    <row r="148" spans="1:19">
      <c r="E148" s="289"/>
      <c r="F148" s="354" t="str">
        <f>'Council Own'!C37</f>
        <v>&lt;List Requirement Here&gt;</v>
      </c>
      <c r="G148" s="297" t="str">
        <f>IF('Council Own'!M37="A","A"," ")</f>
        <v xml:space="preserve"> </v>
      </c>
      <c r="I148" s="289"/>
      <c r="J148" s="354" t="str">
        <f>'Council Own'!C61</f>
        <v>&lt;List Requirement Here&gt;</v>
      </c>
      <c r="K148" s="297" t="str">
        <f>IF('Council Own'!M61="A","A"," ")</f>
        <v xml:space="preserve"> </v>
      </c>
      <c r="M148" s="289"/>
      <c r="N148" s="354" t="str">
        <f>'Council Own'!C85</f>
        <v>&lt;List Requirement Here&gt;</v>
      </c>
      <c r="O148" s="297" t="str">
        <f>IF('Council Own'!M85="A","A"," ")</f>
        <v xml:space="preserve"> </v>
      </c>
      <c r="Q148" s="289"/>
      <c r="R148" s="354" t="str">
        <f>'Council Own'!C109</f>
        <v>&lt;List Requirement Here&gt;</v>
      </c>
      <c r="S148" s="297" t="str">
        <f>IF('Council Own'!M109="A","A"," ")</f>
        <v xml:space="preserve"> </v>
      </c>
    </row>
    <row r="149" spans="1:19">
      <c r="A149" s="484" t="s">
        <v>84</v>
      </c>
      <c r="B149" s="484"/>
      <c r="C149" s="484"/>
      <c r="E149" s="289"/>
      <c r="F149" s="354" t="str">
        <f>'Council Own'!C38</f>
        <v>&lt;List Requirement Here&gt;</v>
      </c>
      <c r="G149" s="297" t="str">
        <f>IF('Council Own'!M38="A","A"," ")</f>
        <v xml:space="preserve"> </v>
      </c>
      <c r="I149" s="289"/>
      <c r="J149" s="354" t="str">
        <f>'Council Own'!C62</f>
        <v>&lt;List Requirement Here&gt;</v>
      </c>
      <c r="K149" s="297" t="str">
        <f>IF('Council Own'!M62="A","A"," ")</f>
        <v xml:space="preserve"> </v>
      </c>
      <c r="M149" s="289"/>
      <c r="N149" s="354" t="str">
        <f>'Council Own'!C86</f>
        <v>&lt;List Requirement Here&gt;</v>
      </c>
      <c r="O149" s="297" t="str">
        <f>IF('Council Own'!M86="A","A"," ")</f>
        <v xml:space="preserve"> </v>
      </c>
      <c r="Q149" s="289"/>
      <c r="R149" s="354" t="str">
        <f>'Council Own'!C110</f>
        <v>&lt;List Requirement Here&gt;</v>
      </c>
      <c r="S149" s="297" t="str">
        <f>IF('Council Own'!M110="A","A"," ")</f>
        <v xml:space="preserve"> </v>
      </c>
    </row>
    <row r="150" spans="1:19">
      <c r="A150" s="284" t="str">
        <f>'Council Own'!B6</f>
        <v>&lt;&lt;List Badge Here&gt;&gt;</v>
      </c>
      <c r="B150" s="284"/>
      <c r="C150" s="284"/>
      <c r="E150" s="289">
        <v>3</v>
      </c>
      <c r="F150" s="354" t="str">
        <f>'Council Own'!C39</f>
        <v>&lt;List Requirement Here&gt;</v>
      </c>
      <c r="G150" s="297" t="str">
        <f>IF('Council Own'!M39="A","A"," ")</f>
        <v xml:space="preserve"> </v>
      </c>
      <c r="I150" s="289">
        <v>3</v>
      </c>
      <c r="J150" s="354" t="str">
        <f>'Council Own'!C63</f>
        <v>&lt;List Requirement Here&gt;</v>
      </c>
      <c r="K150" s="297" t="str">
        <f>IF('Council Own'!M63="A","A"," ")</f>
        <v xml:space="preserve"> </v>
      </c>
      <c r="M150" s="289">
        <v>3</v>
      </c>
      <c r="N150" s="354" t="str">
        <f>'Council Own'!C87</f>
        <v>&lt;List Requirement Here&gt;</v>
      </c>
      <c r="O150" s="297" t="str">
        <f>IF('Council Own'!M87="A","A"," ")</f>
        <v xml:space="preserve"> </v>
      </c>
      <c r="Q150" s="289">
        <v>3</v>
      </c>
      <c r="R150" s="354" t="str">
        <f>'Council Own'!C111</f>
        <v>&lt;List Requirement Here&gt;</v>
      </c>
      <c r="S150" s="297" t="str">
        <f>IF('Council Own'!M111="A","A"," ")</f>
        <v xml:space="preserve"> </v>
      </c>
    </row>
    <row r="151" spans="1:19">
      <c r="A151" s="289">
        <v>1</v>
      </c>
      <c r="B151" s="354" t="str">
        <f>'Council Own'!C7</f>
        <v>&lt;List Requirement Here&gt;</v>
      </c>
      <c r="C151" s="297" t="str">
        <f>IF('Council Own'!M7="A","A"," ")</f>
        <v xml:space="preserve"> </v>
      </c>
      <c r="E151" s="289"/>
      <c r="F151" s="354" t="str">
        <f>'Council Own'!C40</f>
        <v>&lt;List Requirement Here&gt;</v>
      </c>
      <c r="G151" s="297" t="str">
        <f>IF('Council Own'!M40="A","A"," ")</f>
        <v xml:space="preserve"> </v>
      </c>
      <c r="I151" s="289"/>
      <c r="J151" s="354" t="str">
        <f>'Council Own'!C64</f>
        <v>&lt;List Requirement Here&gt;</v>
      </c>
      <c r="K151" s="297" t="str">
        <f>IF('Council Own'!M64="A","A"," ")</f>
        <v xml:space="preserve"> </v>
      </c>
      <c r="M151" s="289"/>
      <c r="N151" s="354" t="str">
        <f>'Council Own'!C88</f>
        <v>&lt;List Requirement Here&gt;</v>
      </c>
      <c r="O151" s="297" t="str">
        <f>IF('Council Own'!M88="A","A"," ")</f>
        <v xml:space="preserve"> </v>
      </c>
      <c r="Q151" s="289"/>
      <c r="R151" s="354" t="str">
        <f>'Council Own'!C112</f>
        <v>&lt;List Requirement Here&gt;</v>
      </c>
      <c r="S151" s="297" t="str">
        <f>IF('Council Own'!M112="A","A"," ")</f>
        <v xml:space="preserve"> </v>
      </c>
    </row>
    <row r="152" spans="1:19">
      <c r="A152" s="289"/>
      <c r="B152" s="354" t="str">
        <f>'Council Own'!C8</f>
        <v>&lt;List Requirement Here&gt;</v>
      </c>
      <c r="C152" s="297" t="str">
        <f>IF('Council Own'!M8="A","A"," ")</f>
        <v xml:space="preserve"> </v>
      </c>
      <c r="E152" s="289"/>
      <c r="F152" s="354" t="str">
        <f>'Council Own'!C41</f>
        <v>&lt;List Requirement Here&gt;</v>
      </c>
      <c r="G152" s="297" t="str">
        <f>IF('Council Own'!M41="A","A"," ")</f>
        <v xml:space="preserve"> </v>
      </c>
      <c r="I152" s="289"/>
      <c r="J152" s="354" t="str">
        <f>'Council Own'!C65</f>
        <v>&lt;List Requirement Here&gt;</v>
      </c>
      <c r="K152" s="297" t="str">
        <f>IF('Council Own'!M65="A","A"," ")</f>
        <v xml:space="preserve"> </v>
      </c>
      <c r="M152" s="289"/>
      <c r="N152" s="354" t="str">
        <f>'Council Own'!C89</f>
        <v>&lt;List Requirement Here&gt;</v>
      </c>
      <c r="O152" s="297" t="str">
        <f>IF('Council Own'!M89="A","A"," ")</f>
        <v xml:space="preserve"> </v>
      </c>
      <c r="Q152" s="289"/>
      <c r="R152" s="354" t="str">
        <f>'Council Own'!C113</f>
        <v>&lt;List Requirement Here&gt;</v>
      </c>
      <c r="S152" s="297" t="str">
        <f>IF('Council Own'!M113="A","A"," ")</f>
        <v xml:space="preserve"> </v>
      </c>
    </row>
    <row r="153" spans="1:19">
      <c r="A153" s="289"/>
      <c r="B153" s="354" t="str">
        <f>'Council Own'!C9</f>
        <v>&lt;List Requirement Here&gt;</v>
      </c>
      <c r="C153" s="297" t="str">
        <f>IF('Council Own'!M9="A","A"," ")</f>
        <v xml:space="preserve"> </v>
      </c>
      <c r="E153" s="289"/>
      <c r="F153" s="354" t="str">
        <f>'Council Own'!C42</f>
        <v>&lt;List Requirement Here&gt;</v>
      </c>
      <c r="G153" s="297" t="str">
        <f>IF('Council Own'!M42="A","A"," ")</f>
        <v xml:space="preserve"> </v>
      </c>
      <c r="I153" s="289"/>
      <c r="J153" s="354" t="str">
        <f>'Council Own'!C66</f>
        <v>&lt;List Requirement Here&gt;</v>
      </c>
      <c r="K153" s="297" t="str">
        <f>IF('Council Own'!M66="A","A"," ")</f>
        <v xml:space="preserve"> </v>
      </c>
      <c r="M153" s="289"/>
      <c r="N153" s="354" t="str">
        <f>'Council Own'!C90</f>
        <v>&lt;List Requirement Here&gt;</v>
      </c>
      <c r="O153" s="297" t="str">
        <f>IF('Council Own'!M90="A","A"," ")</f>
        <v xml:space="preserve"> </v>
      </c>
      <c r="Q153" s="289"/>
      <c r="R153" s="354" t="str">
        <f>'Council Own'!C114</f>
        <v>&lt;List Requirement Here&gt;</v>
      </c>
      <c r="S153" s="297" t="str">
        <f>IF('Council Own'!M114="A","A"," ")</f>
        <v xml:space="preserve"> </v>
      </c>
    </row>
    <row r="154" spans="1:19">
      <c r="A154" s="289"/>
      <c r="B154" s="354" t="str">
        <f>'Council Own'!C10</f>
        <v>&lt;List Requirement Here&gt;</v>
      </c>
      <c r="C154" s="297" t="str">
        <f>IF('Council Own'!M10="A","A"," ")</f>
        <v xml:space="preserve"> </v>
      </c>
      <c r="E154" s="289">
        <v>4</v>
      </c>
      <c r="F154" s="354" t="str">
        <f>'Council Own'!C43</f>
        <v>&lt;List Requirement Here&gt;</v>
      </c>
      <c r="G154" s="297" t="str">
        <f>IF('Council Own'!M43="A","A"," ")</f>
        <v xml:space="preserve"> </v>
      </c>
      <c r="I154" s="289">
        <v>4</v>
      </c>
      <c r="J154" s="354" t="str">
        <f>'Council Own'!C67</f>
        <v>&lt;List Requirement Here&gt;</v>
      </c>
      <c r="K154" s="297" t="str">
        <f>IF('Council Own'!M67="A","A"," ")</f>
        <v xml:space="preserve"> </v>
      </c>
      <c r="M154" s="289">
        <v>4</v>
      </c>
      <c r="N154" s="354" t="str">
        <f>'Council Own'!C91</f>
        <v>&lt;List Requirement Here&gt;</v>
      </c>
      <c r="O154" s="297" t="str">
        <f>IF('Council Own'!M91="A","A"," ")</f>
        <v xml:space="preserve"> </v>
      </c>
      <c r="Q154" s="289">
        <v>4</v>
      </c>
      <c r="R154" s="354" t="str">
        <f>'Council Own'!C115</f>
        <v>&lt;List Requirement Here&gt;</v>
      </c>
      <c r="S154" s="297" t="str">
        <f>IF('Council Own'!M115="A","A"," ")</f>
        <v xml:space="preserve"> </v>
      </c>
    </row>
    <row r="155" spans="1:19">
      <c r="A155" s="289">
        <v>2</v>
      </c>
      <c r="B155" s="354" t="str">
        <f>'Council Own'!C11</f>
        <v>&lt;List Requirement Here&gt;</v>
      </c>
      <c r="C155" s="297" t="str">
        <f>IF('Council Own'!M11="A","A"," ")</f>
        <v xml:space="preserve"> </v>
      </c>
      <c r="E155" s="289"/>
      <c r="F155" s="354" t="str">
        <f>'Council Own'!C44</f>
        <v>&lt;List Requirement Here&gt;</v>
      </c>
      <c r="G155" s="297" t="str">
        <f>IF('Council Own'!M44="A","A"," ")</f>
        <v xml:space="preserve"> </v>
      </c>
      <c r="I155" s="289"/>
      <c r="J155" s="354" t="str">
        <f>'Council Own'!C68</f>
        <v>&lt;List Requirement Here&gt;</v>
      </c>
      <c r="K155" s="297" t="str">
        <f>IF('Council Own'!M68="A","A"," ")</f>
        <v xml:space="preserve"> </v>
      </c>
      <c r="M155" s="289"/>
      <c r="N155" s="354" t="str">
        <f>'Council Own'!C92</f>
        <v>&lt;List Requirement Here&gt;</v>
      </c>
      <c r="O155" s="297" t="str">
        <f>IF('Council Own'!M92="A","A"," ")</f>
        <v xml:space="preserve"> </v>
      </c>
      <c r="Q155" s="289"/>
      <c r="R155" s="354" t="str">
        <f>'Council Own'!C116</f>
        <v>&lt;List Requirement Here&gt;</v>
      </c>
      <c r="S155" s="297" t="str">
        <f>IF('Council Own'!M116="A","A"," ")</f>
        <v xml:space="preserve"> </v>
      </c>
    </row>
    <row r="156" spans="1:19">
      <c r="A156" s="289"/>
      <c r="B156" s="354" t="str">
        <f>'Council Own'!C12</f>
        <v>&lt;List Requirement Here&gt;</v>
      </c>
      <c r="C156" s="297" t="str">
        <f>IF('Council Own'!M12="A","A"," ")</f>
        <v xml:space="preserve"> </v>
      </c>
      <c r="E156" s="289"/>
      <c r="F156" s="354" t="str">
        <f>'Council Own'!C45</f>
        <v>&lt;List Requirement Here&gt;</v>
      </c>
      <c r="G156" s="297" t="str">
        <f>IF('Council Own'!M45="A","A"," ")</f>
        <v xml:space="preserve"> </v>
      </c>
      <c r="I156" s="289"/>
      <c r="J156" s="354" t="str">
        <f>'Council Own'!C69</f>
        <v>&lt;List Requirement Here&gt;</v>
      </c>
      <c r="K156" s="297" t="str">
        <f>IF('Council Own'!M69="A","A"," ")</f>
        <v xml:space="preserve"> </v>
      </c>
      <c r="M156" s="289"/>
      <c r="N156" s="354" t="str">
        <f>'Council Own'!C93</f>
        <v>&lt;List Requirement Here&gt;</v>
      </c>
      <c r="O156" s="297" t="str">
        <f>IF('Council Own'!M93="A","A"," ")</f>
        <v xml:space="preserve"> </v>
      </c>
      <c r="Q156" s="289"/>
      <c r="R156" s="354" t="str">
        <f>'Council Own'!C117</f>
        <v>&lt;List Requirement Here&gt;</v>
      </c>
      <c r="S156" s="297" t="str">
        <f>IF('Council Own'!M117="A","A"," ")</f>
        <v xml:space="preserve"> </v>
      </c>
    </row>
    <row r="157" spans="1:19">
      <c r="A157" s="289"/>
      <c r="B157" s="354" t="str">
        <f>'Council Own'!C13</f>
        <v>&lt;List Requirement Here&gt;</v>
      </c>
      <c r="C157" s="297" t="str">
        <f>IF('Council Own'!M13="A","A"," ")</f>
        <v xml:space="preserve"> </v>
      </c>
      <c r="E157" s="289"/>
      <c r="F157" s="354" t="str">
        <f>'Council Own'!C46</f>
        <v>&lt;List Requirement Here&gt;</v>
      </c>
      <c r="G157" s="297" t="str">
        <f>IF('Council Own'!M46="A","A"," ")</f>
        <v xml:space="preserve"> </v>
      </c>
      <c r="I157" s="289"/>
      <c r="J157" s="354" t="str">
        <f>'Council Own'!C70</f>
        <v>&lt;List Requirement Here&gt;</v>
      </c>
      <c r="K157" s="297" t="str">
        <f>IF('Council Own'!M70="A","A"," ")</f>
        <v xml:space="preserve"> </v>
      </c>
      <c r="M157" s="289"/>
      <c r="N157" s="354" t="str">
        <f>'Council Own'!C94</f>
        <v>&lt;List Requirement Here&gt;</v>
      </c>
      <c r="O157" s="297" t="str">
        <f>IF('Council Own'!M94="A","A"," ")</f>
        <v xml:space="preserve"> </v>
      </c>
      <c r="Q157" s="289"/>
      <c r="R157" s="354" t="str">
        <f>'Council Own'!C118</f>
        <v>&lt;List Requirement Here&gt;</v>
      </c>
      <c r="S157" s="297" t="str">
        <f>IF('Council Own'!M118="A","A"," ")</f>
        <v xml:space="preserve"> </v>
      </c>
    </row>
    <row r="158" spans="1:19">
      <c r="A158" s="289"/>
      <c r="B158" s="354" t="str">
        <f>'Council Own'!C14</f>
        <v>&lt;List Requirement Here&gt;</v>
      </c>
      <c r="C158" s="297" t="str">
        <f>IF('Council Own'!M14="A","A"," ")</f>
        <v xml:space="preserve"> </v>
      </c>
      <c r="E158" s="289">
        <v>5</v>
      </c>
      <c r="F158" s="354" t="str">
        <f>'Council Own'!C47</f>
        <v>&lt;List Requirement Here&gt;</v>
      </c>
      <c r="G158" s="297" t="str">
        <f>IF('Council Own'!M47="A","A"," ")</f>
        <v xml:space="preserve"> </v>
      </c>
      <c r="I158" s="289">
        <v>5</v>
      </c>
      <c r="J158" s="354" t="str">
        <f>'Council Own'!C71</f>
        <v>&lt;List Requirement Here&gt;</v>
      </c>
      <c r="K158" s="297" t="str">
        <f>IF('Council Own'!M71="A","A"," ")</f>
        <v xml:space="preserve"> </v>
      </c>
      <c r="M158" s="289">
        <v>5</v>
      </c>
      <c r="N158" s="354" t="str">
        <f>'Council Own'!C95</f>
        <v>&lt;List Requirement Here&gt;</v>
      </c>
      <c r="O158" s="297" t="str">
        <f>IF('Council Own'!M95="A","A"," ")</f>
        <v xml:space="preserve"> </v>
      </c>
      <c r="Q158" s="289">
        <v>5</v>
      </c>
      <c r="R158" s="354" t="str">
        <f>'Council Own'!C119</f>
        <v>&lt;List Requirement Here&gt;</v>
      </c>
      <c r="S158" s="297" t="str">
        <f>IF('Council Own'!M119="A","A"," ")</f>
        <v xml:space="preserve"> </v>
      </c>
    </row>
    <row r="159" spans="1:19">
      <c r="A159" s="289">
        <v>3</v>
      </c>
      <c r="B159" s="354" t="str">
        <f>'Council Own'!C15</f>
        <v>&lt;List Requirement Here&gt;</v>
      </c>
      <c r="C159" s="297" t="str">
        <f>IF('Council Own'!M15="A","A"," ")</f>
        <v xml:space="preserve"> </v>
      </c>
      <c r="E159" s="289"/>
      <c r="F159" s="354" t="str">
        <f>'Council Own'!C48</f>
        <v>&lt;List Requirement Here&gt;</v>
      </c>
      <c r="G159" s="297" t="str">
        <f>IF('Council Own'!M48="A","A"," ")</f>
        <v xml:space="preserve"> </v>
      </c>
      <c r="I159" s="289"/>
      <c r="J159" s="354" t="str">
        <f>'Council Own'!C72</f>
        <v>&lt;List Requirement Here&gt;</v>
      </c>
      <c r="K159" s="297" t="str">
        <f>IF('Council Own'!M72="A","A"," ")</f>
        <v xml:space="preserve"> </v>
      </c>
      <c r="M159" s="289"/>
      <c r="N159" s="354" t="str">
        <f>'Council Own'!C96</f>
        <v>&lt;List Requirement Here&gt;</v>
      </c>
      <c r="O159" s="297" t="str">
        <f>IF('Council Own'!M96="A","A"," ")</f>
        <v xml:space="preserve"> </v>
      </c>
      <c r="Q159" s="289"/>
      <c r="R159" s="354" t="str">
        <f>'Council Own'!C120</f>
        <v>&lt;List Requirement Here&gt;</v>
      </c>
      <c r="S159" s="297" t="str">
        <f>IF('Council Own'!M120="A","A"," ")</f>
        <v xml:space="preserve"> </v>
      </c>
    </row>
    <row r="160" spans="1:19">
      <c r="A160" s="289"/>
      <c r="B160" s="354" t="str">
        <f>'Council Own'!C16</f>
        <v>&lt;List Requirement Here&gt;</v>
      </c>
      <c r="C160" s="297" t="str">
        <f>IF('Council Own'!M16="A","A"," ")</f>
        <v xml:space="preserve"> </v>
      </c>
      <c r="E160" s="289"/>
      <c r="F160" s="354" t="str">
        <f>'Council Own'!C49</f>
        <v>&lt;List Requirement Here&gt;</v>
      </c>
      <c r="G160" s="297" t="str">
        <f>IF('Council Own'!M49="A","A"," ")</f>
        <v xml:space="preserve"> </v>
      </c>
      <c r="I160" s="289"/>
      <c r="J160" s="354" t="str">
        <f>'Council Own'!C73</f>
        <v>&lt;List Requirement Here&gt;</v>
      </c>
      <c r="K160" s="297" t="str">
        <f>IF('Council Own'!M73="A","A"," ")</f>
        <v xml:space="preserve"> </v>
      </c>
      <c r="M160" s="289"/>
      <c r="N160" s="354" t="str">
        <f>'Council Own'!C97</f>
        <v>&lt;List Requirement Here&gt;</v>
      </c>
      <c r="O160" s="297" t="str">
        <f>IF('Council Own'!M97="A","A"," ")</f>
        <v xml:space="preserve"> </v>
      </c>
      <c r="Q160" s="289"/>
      <c r="R160" s="354" t="str">
        <f>'Council Own'!C121</f>
        <v>&lt;List Requirement Here&gt;</v>
      </c>
      <c r="S160" s="297" t="str">
        <f>IF('Council Own'!M121="A","A"," ")</f>
        <v xml:space="preserve"> </v>
      </c>
    </row>
    <row r="161" spans="1:19">
      <c r="A161" s="289"/>
      <c r="B161" s="354" t="str">
        <f>'Council Own'!C17</f>
        <v>&lt;List Requirement Here&gt;</v>
      </c>
      <c r="C161" s="297" t="str">
        <f>IF('Council Own'!M17="A","A"," ")</f>
        <v xml:space="preserve"> </v>
      </c>
      <c r="E161" s="289"/>
      <c r="F161" s="354" t="str">
        <f>'Council Own'!C50</f>
        <v>&lt;List Requirement Here&gt;</v>
      </c>
      <c r="G161" s="297" t="str">
        <f>IF('Council Own'!M50="A","A"," ")</f>
        <v xml:space="preserve"> </v>
      </c>
      <c r="I161" s="289"/>
      <c r="J161" s="354" t="str">
        <f>'Council Own'!C74</f>
        <v>&lt;List Requirement Here&gt;</v>
      </c>
      <c r="K161" s="297" t="str">
        <f>IF('Council Own'!M68="A","A"," ")</f>
        <v xml:space="preserve"> </v>
      </c>
      <c r="M161" s="289"/>
      <c r="N161" s="354" t="str">
        <f>'Council Own'!C98</f>
        <v>&lt;List Requirement Here&gt;</v>
      </c>
      <c r="O161" s="297" t="str">
        <f>IF('Council Own'!M98="A","A"," ")</f>
        <v xml:space="preserve"> </v>
      </c>
      <c r="Q161" s="289"/>
      <c r="R161" s="354" t="str">
        <f>'Council Own'!C122</f>
        <v>&lt;List Requirement Here&gt;</v>
      </c>
      <c r="S161" s="297" t="str">
        <f>IF('Council Own'!M122="A","A"," ")</f>
        <v xml:space="preserve"> </v>
      </c>
    </row>
    <row r="162" spans="1:19">
      <c r="A162" s="289"/>
      <c r="B162" s="354" t="str">
        <f>'Council Own'!C18</f>
        <v>&lt;List Requirement Here&gt;</v>
      </c>
      <c r="C162" s="297" t="str">
        <f>IF('Council Own'!M18="A","A"," ")</f>
        <v xml:space="preserve"> </v>
      </c>
    </row>
    <row r="163" spans="1:19">
      <c r="A163" s="289">
        <v>4</v>
      </c>
      <c r="B163" s="354" t="str">
        <f>'Council Own'!C19</f>
        <v>&lt;List Requirement Here&gt;</v>
      </c>
      <c r="C163" s="297" t="str">
        <f>IF('Council Own'!M19="A","A"," ")</f>
        <v xml:space="preserve"> </v>
      </c>
    </row>
    <row r="164" spans="1:19">
      <c r="A164" s="289"/>
      <c r="B164" s="354" t="str">
        <f>'Council Own'!C20</f>
        <v>&lt;List Requirement Here&gt;</v>
      </c>
      <c r="C164" s="297" t="str">
        <f>IF('Council Own'!M20="A","A"," ")</f>
        <v xml:space="preserve"> </v>
      </c>
    </row>
    <row r="165" spans="1:19">
      <c r="A165" s="289"/>
      <c r="B165" s="354" t="str">
        <f>'Council Own'!C21</f>
        <v>&lt;List Requirement Here&gt;</v>
      </c>
      <c r="C165" s="297" t="str">
        <f>IF('Council Own'!M21="A","A"," ")</f>
        <v xml:space="preserve"> </v>
      </c>
    </row>
    <row r="166" spans="1:19">
      <c r="A166" s="289"/>
      <c r="B166" s="354" t="str">
        <f>'Council Own'!C22</f>
        <v>&lt;List Requirement Here&gt;</v>
      </c>
      <c r="C166" s="297" t="str">
        <f>IF('Council Own'!M22="A","A"," ")</f>
        <v xml:space="preserve"> </v>
      </c>
    </row>
    <row r="167" spans="1:19">
      <c r="A167" s="289">
        <v>5</v>
      </c>
      <c r="B167" s="354" t="str">
        <f>'Council Own'!C23</f>
        <v>&lt;List Requirement Here&gt;</v>
      </c>
      <c r="C167" s="297" t="str">
        <f>IF('Council Own'!M23="A","A"," ")</f>
        <v xml:space="preserve"> </v>
      </c>
    </row>
    <row r="168" spans="1:19">
      <c r="A168" s="289"/>
      <c r="B168" s="354" t="str">
        <f>'Council Own'!C24</f>
        <v>&lt;List Requirement Here&gt;</v>
      </c>
      <c r="C168" s="297" t="str">
        <f>IF('Council Own'!M24="A","A"," ")</f>
        <v xml:space="preserve"> </v>
      </c>
    </row>
    <row r="169" spans="1:19">
      <c r="A169" s="289"/>
      <c r="B169" s="354" t="str">
        <f>'Council Own'!C25</f>
        <v>&lt;List Requirement Here&gt;</v>
      </c>
      <c r="C169" s="297" t="str">
        <f>IF('Council Own'!M25="A","A"," ")</f>
        <v xml:space="preserve"> </v>
      </c>
    </row>
    <row r="170" spans="1:19" ht="12.75" customHeight="1">
      <c r="A170" s="289"/>
      <c r="B170" s="354" t="str">
        <f>'Council Own'!C26</f>
        <v>&lt;List Requirement Here&gt;</v>
      </c>
      <c r="C170" s="297" t="str">
        <f>IF('Council Own'!M26="A","A","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4.xml><?xml version="1.0" encoding="utf-8"?>
<worksheet xmlns="http://schemas.openxmlformats.org/spreadsheetml/2006/main" xmlns:r="http://schemas.openxmlformats.org/officeDocument/2006/relationships">
  <sheetPr codeName="Sheet24"/>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11</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IF(Badges!N58="A","A"," ")</f>
        <v xml:space="preserve"> </v>
      </c>
      <c r="I4" s="289"/>
      <c r="J4" s="292" t="str">
        <f>Badges!C132</f>
        <v>Make a pinch pot</v>
      </c>
      <c r="K4" s="290" t="str">
        <f>IF(Badges!N132="A","A"," ")</f>
        <v xml:space="preserve"> </v>
      </c>
      <c r="M4" s="289"/>
      <c r="N4" s="292" t="str">
        <f>Badges!C205</f>
        <v>GORP</v>
      </c>
      <c r="O4" s="290" t="str">
        <f>IF(Badges!N205="A","A"," ")</f>
        <v xml:space="preserve"> </v>
      </c>
      <c r="Q4" s="289"/>
      <c r="R4" s="292" t="str">
        <f>Badges!C279</f>
        <v>If you have a pet of your own, make</v>
      </c>
      <c r="S4" s="290" t="str">
        <f>IF(Badges!N279="A","A"," ")</f>
        <v xml:space="preserve"> </v>
      </c>
      <c r="T4" s="463"/>
      <c r="U4" s="463"/>
    </row>
    <row r="5" spans="1:21" ht="12.75" customHeight="1">
      <c r="A5" s="485" t="str">
        <f>Summary!A5</f>
        <v>Computer Expert</v>
      </c>
      <c r="B5" s="486"/>
      <c r="C5" s="342" t="str">
        <f>IF(Badges!N28="C","C",IF(Badges!N28="P","P",""))</f>
        <v/>
      </c>
      <c r="E5" s="289"/>
      <c r="F5" s="292" t="str">
        <f>Badges!C59</f>
        <v>Ask a dancer for help</v>
      </c>
      <c r="G5" s="290" t="str">
        <f>IF(Badges!N59="A","A"," ")</f>
        <v xml:space="preserve"> </v>
      </c>
      <c r="I5" s="289"/>
      <c r="J5" s="292" t="str">
        <f>Badges!C133</f>
        <v>Make a coil pot</v>
      </c>
      <c r="K5" s="290" t="str">
        <f>IF(Badges!N133="A","A"," ")</f>
        <v xml:space="preserve"> </v>
      </c>
      <c r="M5" s="289"/>
      <c r="N5" s="292" t="str">
        <f>Badges!C206</f>
        <v>Make a "walking salad"</v>
      </c>
      <c r="O5" s="290" t="str">
        <f>IF(Badges!N206="A","A"," ")</f>
        <v xml:space="preserve"> </v>
      </c>
      <c r="Q5" s="289"/>
      <c r="R5" s="292" t="str">
        <f>Badges!C280</f>
        <v>Volunteer to feed someone else's</v>
      </c>
      <c r="S5" s="290" t="str">
        <f>IF(Badges!N280="A","A"," ")</f>
        <v xml:space="preserve"> </v>
      </c>
      <c r="T5" s="463"/>
      <c r="U5" s="463"/>
    </row>
    <row r="6" spans="1:21" ht="12.75" customHeight="1">
      <c r="A6" s="475" t="str">
        <f>Summary!A6</f>
        <v>My Best Self</v>
      </c>
      <c r="B6" s="476"/>
      <c r="C6" s="291" t="str">
        <f>IF(Badges!N51="C","C",IF(Badges!N51="P","P",""))</f>
        <v/>
      </c>
      <c r="E6" s="289"/>
      <c r="F6" s="292" t="str">
        <f>Badges!C60</f>
        <v>Try "dancersise"</v>
      </c>
      <c r="G6" s="290" t="str">
        <f>IF(Badges!N60="A","A"," ")</f>
        <v xml:space="preserve"> </v>
      </c>
      <c r="I6" s="289"/>
      <c r="J6" s="292" t="str">
        <f>Badges!C134</f>
        <v>Make a slab pot</v>
      </c>
      <c r="K6" s="290" t="str">
        <f>IF(Badges!N134="A","A"," ")</f>
        <v xml:space="preserve"> </v>
      </c>
      <c r="M6" s="289"/>
      <c r="N6" s="292" t="str">
        <f>Badges!C207</f>
        <v>Bring a "nose-bag lunch"</v>
      </c>
      <c r="O6" s="290" t="str">
        <f>IF(Badges!N207="A","A"," ")</f>
        <v xml:space="preserve"> </v>
      </c>
      <c r="Q6" s="289"/>
      <c r="R6" s="292" t="str">
        <f>Badges!C281</f>
        <v>Make a pet budget for two pets</v>
      </c>
      <c r="S6" s="290" t="str">
        <f>IF(Badges!N281="A","A"," ")</f>
        <v xml:space="preserve"> </v>
      </c>
      <c r="T6" s="463"/>
      <c r="U6" s="463"/>
    </row>
    <row r="7" spans="1:21">
      <c r="A7" s="475" t="str">
        <f>Summary!A7</f>
        <v>Dancer</v>
      </c>
      <c r="B7" s="476"/>
      <c r="C7" s="291" t="str">
        <f>IF(Badges!N74="C","C",IF(Badges!N74="P","P",""))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IF(Badges!N97="C","C",IF(Badges!N97="P","P",""))</f>
        <v/>
      </c>
      <c r="E8" s="289"/>
      <c r="F8" s="292" t="str">
        <f>Badges!C62</f>
        <v>Head to the studio</v>
      </c>
      <c r="G8" s="290" t="str">
        <f>IF(Badges!N62="A","A"," ")</f>
        <v xml:space="preserve"> </v>
      </c>
      <c r="I8" s="289"/>
      <c r="J8" s="292" t="str">
        <f>Badges!C136</f>
        <v>Decorate a tile</v>
      </c>
      <c r="K8" s="290" t="str">
        <f>IF(Badges!N136="A","A"," ")</f>
        <v xml:space="preserve"> </v>
      </c>
      <c r="M8" s="289"/>
      <c r="N8" s="292" t="str">
        <f>Badges!C209</f>
        <v>Have a scavenger hunt</v>
      </c>
      <c r="O8" s="290" t="str">
        <f>IF(Badges!N209="A","A"," ")</f>
        <v xml:space="preserve"> </v>
      </c>
      <c r="Q8" s="289">
        <v>1</v>
      </c>
      <c r="R8" s="292" t="str">
        <f>Badges!C285</f>
        <v>Try a scavenger hunt</v>
      </c>
      <c r="S8" s="304"/>
    </row>
    <row r="9" spans="1:21">
      <c r="A9" s="477" t="str">
        <f>Summary!A9</f>
        <v>My Family Story</v>
      </c>
      <c r="B9" s="478"/>
      <c r="C9" s="341" t="str">
        <f>IF(Badges!N120="C","C",IF(Badges!N120="P","P",""))</f>
        <v/>
      </c>
      <c r="E9" s="289"/>
      <c r="F9" s="292" t="str">
        <f>Badges!C63</f>
        <v>Team up with an adult to find</v>
      </c>
      <c r="G9" s="290" t="str">
        <f>IF(Badges!N63="A","A"," ")</f>
        <v xml:space="preserve"> </v>
      </c>
      <c r="I9" s="289"/>
      <c r="J9" s="292" t="str">
        <f>Badges!C137</f>
        <v>Make a pinch or slab sculpture</v>
      </c>
      <c r="K9" s="290" t="str">
        <f>IF(Badges!N137="A","A"," ")</f>
        <v xml:space="preserve"> </v>
      </c>
      <c r="M9" s="289"/>
      <c r="N9" s="292" t="str">
        <f>Badges!C210</f>
        <v>Play "I Spy"</v>
      </c>
      <c r="O9" s="290" t="str">
        <f>IF(Badges!N210="A","A"," ")</f>
        <v xml:space="preserve"> </v>
      </c>
      <c r="Q9" s="289"/>
      <c r="R9" s="292" t="str">
        <f>Badges!C286</f>
        <v>Find it</v>
      </c>
      <c r="S9" s="290" t="str">
        <f>IF(Badges!N286="A","A"," ")</f>
        <v xml:space="preserve"> </v>
      </c>
    </row>
    <row r="10" spans="1:21">
      <c r="A10" s="484" t="str">
        <f>Summary!A10</f>
        <v>It's Your Planet -- Love It!</v>
      </c>
      <c r="B10" s="484"/>
      <c r="C10" s="484"/>
      <c r="E10" s="289"/>
      <c r="F10" s="292" t="str">
        <f>Badges!C64</f>
        <v>Pretend you're a Girl Scout</v>
      </c>
      <c r="G10" s="290" t="str">
        <f>IF(Badges!N64="A","A"," ")</f>
        <v xml:space="preserve"> </v>
      </c>
      <c r="I10" s="289"/>
      <c r="J10" s="292" t="str">
        <f>Badges!C138</f>
        <v>Make beads for jewelry</v>
      </c>
      <c r="K10" s="290" t="str">
        <f>IF(Badges!N138="A","A"," ")</f>
        <v xml:space="preserve"> </v>
      </c>
      <c r="M10" s="289"/>
      <c r="N10" s="292" t="str">
        <f>Badges!C211</f>
        <v>Do a detective hike</v>
      </c>
      <c r="O10" s="290" t="str">
        <f>IF(Badges!N211="A","A"," ")</f>
        <v xml:space="preserve"> </v>
      </c>
      <c r="Q10" s="289"/>
      <c r="R10" s="292" t="str">
        <f>Badges!C287</f>
        <v>See it</v>
      </c>
      <c r="S10" s="290" t="str">
        <f>IF(Badges!N287="A","A"," ")</f>
        <v xml:space="preserve"> </v>
      </c>
    </row>
    <row r="11" spans="1:21">
      <c r="A11" s="485" t="str">
        <f>Summary!A11</f>
        <v>Potter</v>
      </c>
      <c r="B11" s="486"/>
      <c r="C11" s="342" t="str">
        <f>IF(Badges!N144="C","C",IF(Badges!N144="P","P",""))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IF(Badges!N288="A","A"," ")</f>
        <v xml:space="preserve"> </v>
      </c>
    </row>
    <row r="12" spans="1:21">
      <c r="A12" s="475" t="str">
        <f>Summary!A12</f>
        <v>Household Elf</v>
      </c>
      <c r="B12" s="476"/>
      <c r="C12" s="291" t="str">
        <f>IF(Badges!N167="C","C",IF(Badges!N167="P","P",""))</f>
        <v/>
      </c>
      <c r="E12" s="289"/>
      <c r="F12" s="292" t="str">
        <f>Badges!C66</f>
        <v>Create a special-occasion dance</v>
      </c>
      <c r="G12" s="290" t="str">
        <f>IF(Badges!N66="A","A"," ")</f>
        <v xml:space="preserve"> </v>
      </c>
      <c r="I12" s="289"/>
      <c r="J12" s="292" t="str">
        <f>Badges!C140</f>
        <v>Dip your pottery</v>
      </c>
      <c r="K12" s="290" t="str">
        <f>IF(Badges!N140="A","A","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IF(Badges!N190="C","C",IF(Badges!N190="P","P",""))</f>
        <v/>
      </c>
      <c r="E13" s="289"/>
      <c r="F13" s="292" t="str">
        <f>Badges!C67</f>
        <v>Use dance to tell a story</v>
      </c>
      <c r="G13" s="290" t="str">
        <f>IF(Badges!N67="A","A"," ")</f>
        <v xml:space="preserve"> </v>
      </c>
      <c r="I13" s="289"/>
      <c r="J13" s="292" t="str">
        <f>Badges!C141</f>
        <v>Paint on glaze</v>
      </c>
      <c r="K13" s="290" t="str">
        <f>IF(Badges!N141="A","A"," ")</f>
        <v xml:space="preserve"> </v>
      </c>
      <c r="M13" s="289"/>
      <c r="N13" s="292" t="str">
        <f>Badges!C216</f>
        <v>Set your alarm</v>
      </c>
      <c r="O13" s="290" t="str">
        <f>IF(Badges!N216="A","A"," ")</f>
        <v xml:space="preserve"> </v>
      </c>
      <c r="Q13" s="289"/>
      <c r="R13" s="292" t="str">
        <f>Badges!C290</f>
        <v>Get a clue</v>
      </c>
      <c r="S13" s="290" t="str">
        <f>IF(Badges!N290="A","A"," ")</f>
        <v xml:space="preserve"> </v>
      </c>
    </row>
    <row r="14" spans="1:21">
      <c r="A14" s="475" t="str">
        <f>Summary!A14</f>
        <v>Hiker</v>
      </c>
      <c r="B14" s="476"/>
      <c r="C14" s="291" t="str">
        <f>IF(Badges!N213="C","C",IF(Badges!N213="P","P",""))</f>
        <v/>
      </c>
      <c r="E14" s="289"/>
      <c r="F14" s="292" t="str">
        <f>Badges!C68</f>
        <v>Make up a dance to your favorite</v>
      </c>
      <c r="G14" s="290" t="str">
        <f>IF(Badges!N68="A","A"," ")</f>
        <v xml:space="preserve"> </v>
      </c>
      <c r="I14" s="289"/>
      <c r="J14" s="292" t="str">
        <f>Badges!C142</f>
        <v>Sponge paint your pottery</v>
      </c>
      <c r="K14" s="290" t="str">
        <f>IF(Badges!N142="A","A"," ")</f>
        <v xml:space="preserve"> </v>
      </c>
      <c r="M14" s="289"/>
      <c r="N14" s="292" t="str">
        <f>Badges!C217</f>
        <v>Lay out your clothes</v>
      </c>
      <c r="O14" s="290" t="str">
        <f>IF(Badges!N217="A","A"," ")</f>
        <v xml:space="preserve"> </v>
      </c>
      <c r="Q14" s="289"/>
      <c r="R14" s="292" t="str">
        <f>Badges!C291</f>
        <v>Mystery box</v>
      </c>
      <c r="S14" s="290" t="str">
        <f>IF(Badges!N291="A","A"," ")</f>
        <v xml:space="preserve"> </v>
      </c>
    </row>
    <row r="15" spans="1:21">
      <c r="A15" s="477" t="str">
        <f>Summary!A15</f>
        <v>My Great Day</v>
      </c>
      <c r="B15" s="478"/>
      <c r="C15" s="341" t="str">
        <f>IF(Badges!N236="C","C",IF(Badges!N236="P","P",""))</f>
        <v/>
      </c>
      <c r="E15" s="289">
        <v>5</v>
      </c>
      <c r="F15" s="292" t="str">
        <f>Badges!C69</f>
        <v>Show your moves</v>
      </c>
      <c r="G15" s="304"/>
      <c r="I15" s="466" t="str">
        <f>Badges!B145</f>
        <v>Household Elf</v>
      </c>
      <c r="J15" s="467"/>
      <c r="K15" s="467"/>
      <c r="M15" s="289"/>
      <c r="N15" s="292" t="str">
        <f>Badges!C218</f>
        <v>Make your bed</v>
      </c>
      <c r="O15" s="290" t="str">
        <f>IF(Badges!N218="A","A"," ")</f>
        <v xml:space="preserve"> </v>
      </c>
      <c r="Q15" s="289"/>
      <c r="R15" s="292" t="str">
        <f>Badges!C292</f>
        <v>Who's who</v>
      </c>
      <c r="S15" s="290" t="str">
        <f>IF(Badges!N292="A","A"," ")</f>
        <v xml:space="preserve"> </v>
      </c>
    </row>
    <row r="16" spans="1:21">
      <c r="A16" s="484" t="str">
        <f>Summary!A16</f>
        <v>It's Your Story -- Tell It!</v>
      </c>
      <c r="B16" s="484"/>
      <c r="C16" s="484"/>
      <c r="E16" s="289"/>
      <c r="F16" s="292" t="str">
        <f>Badges!C70</f>
        <v>Throw a dance party</v>
      </c>
      <c r="G16" s="290" t="str">
        <f>IF(Badges!N70="A","A","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IF(Badges!N260="C","C",IF(Badges!N260="P","P",""))</f>
        <v/>
      </c>
      <c r="E17" s="289"/>
      <c r="F17" s="292" t="str">
        <f>Badges!C71</f>
        <v>Perform a dance show for your</v>
      </c>
      <c r="G17" s="290" t="str">
        <f>IF(Badges!N71="A","A"," ")</f>
        <v xml:space="preserve"> </v>
      </c>
      <c r="I17" s="289"/>
      <c r="J17" s="292" t="str">
        <f>Badges!C147</f>
        <v>Be a light-saver</v>
      </c>
      <c r="K17" s="290" t="str">
        <f>IF(Badges!N146="A","A"," ")</f>
        <v xml:space="preserve"> </v>
      </c>
      <c r="M17" s="289"/>
      <c r="N17" s="292" t="str">
        <f>Badges!C220</f>
        <v>Sort your school supplies</v>
      </c>
      <c r="O17" s="290" t="str">
        <f>IF(Badges!N220="A","A"," ")</f>
        <v xml:space="preserve"> </v>
      </c>
      <c r="Q17" s="289"/>
      <c r="R17" s="292" t="str">
        <f>Badges!C294</f>
        <v>Pin the tail on…</v>
      </c>
      <c r="S17" s="290" t="str">
        <f>IF(Badges!N294="A","A"," ")</f>
        <v xml:space="preserve"> </v>
      </c>
    </row>
    <row r="18" spans="1:19">
      <c r="A18" s="475" t="str">
        <f>Summary!A18</f>
        <v>Pets</v>
      </c>
      <c r="B18" s="476"/>
      <c r="C18" s="291" t="str">
        <f>IF(Badges!N283="C","C",IF(Badges!N283="P","P",""))</f>
        <v/>
      </c>
      <c r="E18" s="289"/>
      <c r="F18" s="292" t="str">
        <f>Badges!C72</f>
        <v>Perform a dance for your family</v>
      </c>
      <c r="G18" s="290" t="str">
        <f>IF(Badges!N72="A","A"," ")</f>
        <v xml:space="preserve"> </v>
      </c>
      <c r="I18" s="289"/>
      <c r="J18" s="292" t="str">
        <f>Badges!C148</f>
        <v>Go on an energy scavenger hunt</v>
      </c>
      <c r="K18" s="290" t="str">
        <f>IF(Badges!N147="A","A"," ")</f>
        <v xml:space="preserve"> </v>
      </c>
      <c r="M18" s="289"/>
      <c r="N18" s="292" t="str">
        <f>Badges!C221</f>
        <v>Make and label play-stuff bins</v>
      </c>
      <c r="O18" s="290" t="str">
        <f>IF(Badges!N221="A","A"," ")</f>
        <v xml:space="preserve"> </v>
      </c>
      <c r="Q18" s="289"/>
      <c r="R18" s="292" t="str">
        <f>Badges!C295</f>
        <v>Heat things up</v>
      </c>
      <c r="S18" s="290" t="str">
        <f>IF(Badges!N295="A","A"," ")</f>
        <v xml:space="preserve"> </v>
      </c>
    </row>
    <row r="19" spans="1:19">
      <c r="A19" s="475" t="str">
        <f>Summary!A19</f>
        <v>Making Games</v>
      </c>
      <c r="B19" s="476"/>
      <c r="C19" s="291" t="str">
        <f>IF(Badges!N306="C","C",IF(Badges!N306="P","P",""))</f>
        <v/>
      </c>
      <c r="E19" s="466" t="str">
        <f>Badges!B75</f>
        <v>Home Scientist</v>
      </c>
      <c r="F19" s="467"/>
      <c r="G19" s="467"/>
      <c r="I19" s="289"/>
      <c r="J19" s="292" t="str">
        <f>Badges!C149</f>
        <v>Find out about three ways to use</v>
      </c>
      <c r="K19" s="290" t="str">
        <f>IF(Badges!N148="A","A"," ")</f>
        <v xml:space="preserve"> </v>
      </c>
      <c r="M19" s="289"/>
      <c r="N19" s="292" t="str">
        <f>Badges!C222</f>
        <v>Organize your clothes</v>
      </c>
      <c r="O19" s="290" t="str">
        <f>IF(Badges!N222="A","A"," ")</f>
        <v xml:space="preserve"> </v>
      </c>
      <c r="Q19" s="289"/>
      <c r="R19" s="292" t="str">
        <f>Badges!C296</f>
        <v>Race day</v>
      </c>
      <c r="S19" s="290" t="str">
        <f>IF(Badges!N296="A","A"," ")</f>
        <v xml:space="preserve"> </v>
      </c>
    </row>
    <row r="20" spans="1:19">
      <c r="A20" s="475" t="str">
        <f>Summary!A20</f>
        <v>Inventor</v>
      </c>
      <c r="B20" s="476"/>
      <c r="C20" s="291" t="str">
        <f>IF(Badges!N329="C","C",IF(Badges!N329="P","P",""))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IF(Badges!N352="C","C",IF(Badges!N352="P","P",""))</f>
        <v/>
      </c>
      <c r="E21" s="289"/>
      <c r="F21" s="292" t="str">
        <f>Badges!C77</f>
        <v>Make a salad dressing</v>
      </c>
      <c r="G21" s="290" t="str">
        <f>IF(Badges!N77="A","A"," ")</f>
        <v xml:space="preserve"> </v>
      </c>
      <c r="I21" s="289"/>
      <c r="J21" s="292" t="str">
        <f>Badges!C151</f>
        <v>Use less water by taking shorter</v>
      </c>
      <c r="K21" s="290" t="str">
        <f>IF(Badges!N150="A","A"," ")</f>
        <v xml:space="preserve"> </v>
      </c>
      <c r="M21" s="289"/>
      <c r="N21" s="292" t="str">
        <f>Badges!C224</f>
        <v>Create your own homework space</v>
      </c>
      <c r="O21" s="290" t="str">
        <f>IF(Badges!N224="A","A"," ")</f>
        <v xml:space="preserve"> </v>
      </c>
      <c r="Q21" s="289"/>
      <c r="R21" s="292" t="str">
        <f>Badges!C298</f>
        <v>You're It</v>
      </c>
      <c r="S21" s="290" t="str">
        <f>IF(Badges!N298="A","A"," ")</f>
        <v xml:space="preserve"> </v>
      </c>
    </row>
    <row r="22" spans="1:19">
      <c r="A22" s="226"/>
      <c r="B22" s="338"/>
      <c r="C22" s="306"/>
      <c r="E22" s="289"/>
      <c r="F22" s="292" t="str">
        <f>Badges!C78</f>
        <v>Grow rock candy</v>
      </c>
      <c r="G22" s="290" t="str">
        <f>IF(Badges!N78="A","A"," ")</f>
        <v xml:space="preserve"> </v>
      </c>
      <c r="I22" s="289"/>
      <c r="J22" s="292" t="str">
        <f>Badges!C152</f>
        <v>Turn off the faucet when brushing</v>
      </c>
      <c r="K22" s="290" t="str">
        <f>IF(Badges!N151="A","A"," ")</f>
        <v xml:space="preserve"> </v>
      </c>
      <c r="M22" s="289"/>
      <c r="N22" s="292" t="str">
        <f>Badges!C225</f>
        <v>Make a homework station</v>
      </c>
      <c r="O22" s="290" t="str">
        <f>IF(Badges!N225="A","A"," ")</f>
        <v xml:space="preserve"> </v>
      </c>
      <c r="Q22" s="289"/>
      <c r="R22" s="292" t="str">
        <f>Badges!C299</f>
        <v>Duck, Duck, "Moo"-se</v>
      </c>
      <c r="S22" s="290" t="str">
        <f>IF(Badges!N299="A","A"," ")</f>
        <v xml:space="preserve"> </v>
      </c>
    </row>
    <row r="23" spans="1:19">
      <c r="A23" s="466" t="str">
        <f>Badges!B6</f>
        <v>Computer Expert</v>
      </c>
      <c r="B23" s="467"/>
      <c r="C23" s="467"/>
      <c r="E23" s="289"/>
      <c r="F23" s="292" t="str">
        <f>Badges!C79</f>
        <v>Make your own ice cream</v>
      </c>
      <c r="G23" s="290" t="str">
        <f>IF(Badges!N79="A","A"," ")</f>
        <v xml:space="preserve"> </v>
      </c>
      <c r="I23" s="289"/>
      <c r="J23" s="292" t="str">
        <f>Badges!C153</f>
        <v>Find three ways to save water</v>
      </c>
      <c r="K23" s="290" t="str">
        <f>IF(Badges!N152="A","A"," ")</f>
        <v xml:space="preserve"> </v>
      </c>
      <c r="M23" s="289"/>
      <c r="N23" s="292" t="str">
        <f>Badges!C226</f>
        <v>Make a homework schedule</v>
      </c>
      <c r="O23" s="290" t="str">
        <f>IF(Badges!N226="A","A"," ")</f>
        <v xml:space="preserve"> </v>
      </c>
      <c r="Q23" s="289"/>
      <c r="R23" s="292" t="str">
        <f>Badges!C300</f>
        <v>Hop to it</v>
      </c>
      <c r="S23" s="290" t="str">
        <f>IF(Badges!N300="A","A","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IF(Badges!N8="A","A"," ")</f>
        <v xml:space="preserve"> </v>
      </c>
      <c r="E25" s="289"/>
      <c r="F25" s="292" t="str">
        <f>Badges!C81</f>
        <v>Follow the balloon leader</v>
      </c>
      <c r="G25" s="290" t="str">
        <f>IF(Badges!N81="A","A"," ")</f>
        <v xml:space="preserve"> </v>
      </c>
      <c r="I25" s="289"/>
      <c r="J25" s="292" t="str">
        <f>Badges!C155</f>
        <v>Make a natural cleaner</v>
      </c>
      <c r="K25" s="290" t="str">
        <f>IF(Badges!N154="A","A"," ")</f>
        <v xml:space="preserve"> </v>
      </c>
      <c r="M25" s="289"/>
      <c r="N25" s="292" t="str">
        <f>Badges!C228</f>
        <v>Make a "special dates" calendar</v>
      </c>
      <c r="O25" s="290" t="str">
        <f>IF(Badges!N228="A","A"," ")</f>
        <v xml:space="preserve"> </v>
      </c>
      <c r="Q25" s="289"/>
      <c r="R25" s="292" t="str">
        <f>Badges!C302</f>
        <v>Queen of the court</v>
      </c>
      <c r="S25" s="290" t="str">
        <f>IF(Badges!N302="A","A"," ")</f>
        <v xml:space="preserve"> </v>
      </c>
    </row>
    <row r="26" spans="1:19">
      <c r="A26" s="289"/>
      <c r="B26" s="292" t="str">
        <f>Badges!C9</f>
        <v>Create a cool card</v>
      </c>
      <c r="C26" s="290" t="str">
        <f>IF(Badges!N9="A","A"," ")</f>
        <v xml:space="preserve"> </v>
      </c>
      <c r="E26" s="289"/>
      <c r="F26" s="292" t="str">
        <f>Badges!C82</f>
        <v>Make pepper dance</v>
      </c>
      <c r="G26" s="290" t="str">
        <f>IF(Badges!N82="A","A"," ")</f>
        <v xml:space="preserve"> </v>
      </c>
      <c r="I26" s="289"/>
      <c r="J26" s="292" t="str">
        <f>Badges!C156</f>
        <v>Make a natural spray to use on</v>
      </c>
      <c r="K26" s="290" t="str">
        <f>IF(Badges!N155="A","A"," ")</f>
        <v xml:space="preserve"> </v>
      </c>
      <c r="M26" s="289"/>
      <c r="N26" s="292" t="str">
        <f>Badges!C229</f>
        <v>Make a family activities schedule</v>
      </c>
      <c r="O26" s="290" t="str">
        <f>IF(Badges!N229="A","A"," ")</f>
        <v xml:space="preserve"> </v>
      </c>
      <c r="Q26" s="289"/>
      <c r="R26" s="292" t="str">
        <f>Badges!C303</f>
        <v>Field of dreams</v>
      </c>
      <c r="S26" s="290" t="str">
        <f>IF(Badges!N303="A","A"," ")</f>
        <v xml:space="preserve"> </v>
      </c>
    </row>
    <row r="27" spans="1:19">
      <c r="A27" s="289"/>
      <c r="B27" s="292" t="str">
        <f>Badges!C10</f>
        <v>Build a bookmark</v>
      </c>
      <c r="C27" s="290" t="str">
        <f>IF(Badges!N10="A","A"," ")</f>
        <v xml:space="preserve"> </v>
      </c>
      <c r="E27" s="289"/>
      <c r="F27" s="292" t="str">
        <f>Badges!C79</f>
        <v>Make your own ice cream</v>
      </c>
      <c r="G27" s="290" t="str">
        <f>IF(Badges!N83="A","A"," ")</f>
        <v xml:space="preserve"> </v>
      </c>
      <c r="I27" s="289"/>
      <c r="J27" s="292" t="str">
        <f>Badges!C157</f>
        <v>Take your own reusable bag to the</v>
      </c>
      <c r="K27" s="290" t="str">
        <f>IF(Badges!N156="A","A"," ")</f>
        <v xml:space="preserve"> </v>
      </c>
      <c r="M27" s="289"/>
      <c r="N27" s="292" t="str">
        <f>Badges!C230</f>
        <v>Be a family grocery helper</v>
      </c>
      <c r="O27" s="290" t="str">
        <f>IF(Badges!N230="A","A"," ")</f>
        <v xml:space="preserve"> </v>
      </c>
      <c r="Q27" s="289"/>
      <c r="R27" s="292" t="str">
        <f>Badges!C304</f>
        <v>The new ballpark</v>
      </c>
      <c r="S27" s="290" t="str">
        <f>IF(Badges!N304="A","A","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IF(Badges!N12="A","A"," ")</f>
        <v xml:space="preserve"> </v>
      </c>
      <c r="E29" s="289"/>
      <c r="F29" s="292" t="str">
        <f>Badges!C85</f>
        <v>Eggs in salt water</v>
      </c>
      <c r="G29" s="290" t="str">
        <f>IF(Badges!N85="A","A"," ")</f>
        <v xml:space="preserve"> </v>
      </c>
      <c r="I29" s="289"/>
      <c r="J29" s="292" t="str">
        <f>Badges!C159</f>
        <v>How much trash can you stash</v>
      </c>
      <c r="K29" s="290" t="str">
        <f>IF(Badges!N158="A","A"," ")</f>
        <v xml:space="preserve"> </v>
      </c>
      <c r="M29" s="289"/>
      <c r="N29" s="292" t="str">
        <f>Badges!C232</f>
        <v>Organize a Girl Scout place</v>
      </c>
      <c r="O29" s="290" t="str">
        <f>IF(Badges!N232="A","A"," ")</f>
        <v xml:space="preserve"> </v>
      </c>
      <c r="Q29" s="289">
        <v>1</v>
      </c>
      <c r="R29" s="292" t="str">
        <f>Badges!C308</f>
        <v>Warm up your inventor's mind</v>
      </c>
      <c r="S29" s="304"/>
    </row>
    <row r="30" spans="1:19">
      <c r="A30" s="289"/>
      <c r="B30" s="292" t="str">
        <f>Badges!C13</f>
        <v>Hometown history</v>
      </c>
      <c r="C30" s="290" t="str">
        <f>IF(Badges!N13="A","A"," ")</f>
        <v xml:space="preserve"> </v>
      </c>
      <c r="E30" s="289"/>
      <c r="F30" s="292" t="str">
        <f>Badges!C86</f>
        <v>Dancing raisins</v>
      </c>
      <c r="G30" s="290" t="str">
        <f>IF(Badges!N86="A","A"," ")</f>
        <v xml:space="preserve"> </v>
      </c>
      <c r="I30" s="289"/>
      <c r="J30" s="292" t="str">
        <f>Badges!C160</f>
        <v>Recycle plastic bags</v>
      </c>
      <c r="K30" s="290" t="str">
        <f>IF(Badges!N159="A","A"," ")</f>
        <v xml:space="preserve"> </v>
      </c>
      <c r="M30" s="289"/>
      <c r="N30" s="292" t="str">
        <f>Badges!C233</f>
        <v>Organize a community place</v>
      </c>
      <c r="O30" s="290" t="str">
        <f>IF(Badges!N233="A","A"," ")</f>
        <v xml:space="preserve"> </v>
      </c>
      <c r="Q30" s="289"/>
      <c r="R30" s="292" t="str">
        <f>Badges!C309</f>
        <v>Make up five new uses for a box</v>
      </c>
      <c r="S30" s="290" t="str">
        <f>IF(Badges!N309="A","A"," ")</f>
        <v xml:space="preserve"> </v>
      </c>
    </row>
    <row r="31" spans="1:19">
      <c r="A31" s="289"/>
      <c r="B31" s="292" t="str">
        <f>Badges!C14</f>
        <v>Online art walk</v>
      </c>
      <c r="C31" s="290" t="str">
        <f>IF(Badges!N14="A","A"," ")</f>
        <v xml:space="preserve"> </v>
      </c>
      <c r="E31" s="289"/>
      <c r="F31" s="292" t="str">
        <f>Badges!C83</f>
        <v>Bend water</v>
      </c>
      <c r="G31" s="290" t="str">
        <f>IF(Badges!N87="A","A"," ")</f>
        <v xml:space="preserve"> </v>
      </c>
      <c r="I31" s="289"/>
      <c r="J31" s="292" t="str">
        <f>Badges!C161</f>
        <v>Donate toys and clothes</v>
      </c>
      <c r="K31" s="290" t="str">
        <f>IF(Badges!N160="A","A"," ")</f>
        <v xml:space="preserve"> </v>
      </c>
      <c r="M31" s="289"/>
      <c r="N31" s="292" t="str">
        <f>Badges!C234</f>
        <v>Help a relative, friend, or neighbor</v>
      </c>
      <c r="O31" s="290" t="str">
        <f>IF(Badges!N234="A","A"," ")</f>
        <v xml:space="preserve"> </v>
      </c>
      <c r="Q31" s="289"/>
      <c r="R31" s="292" t="str">
        <f>Badges!C310</f>
        <v>Come up with fun and different</v>
      </c>
      <c r="S31" s="290" t="str">
        <f>IF(Badges!N310="A","A","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IF(Badges!N311="A","A"," ")</f>
        <v xml:space="preserve"> </v>
      </c>
    </row>
    <row r="33" spans="1:19">
      <c r="A33" s="289"/>
      <c r="B33" s="292" t="str">
        <f>Badges!C16</f>
        <v>Road trip</v>
      </c>
      <c r="C33" s="290" t="str">
        <f>IF(Badges!N16="A","A"," ")</f>
        <v xml:space="preserve"> </v>
      </c>
      <c r="E33" s="289"/>
      <c r="F33" s="292" t="str">
        <f>Badges!C89</f>
        <v>Soda geyser</v>
      </c>
      <c r="G33" s="290" t="str">
        <f>IF(Badges!N89="A","A"," ")</f>
        <v xml:space="preserve"> </v>
      </c>
      <c r="I33" s="289"/>
      <c r="J33" s="292" t="str">
        <f>Badges!C163</f>
        <v>Clean or replace an air filter</v>
      </c>
      <c r="K33" s="290" t="str">
        <f>IF(Badges!N162="A","A","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IF(Badges!N17="A","A"," ")</f>
        <v xml:space="preserve"> </v>
      </c>
      <c r="E34" s="289"/>
      <c r="F34" s="292" t="str">
        <f>Badges!C90</f>
        <v>Film-canister rockets</v>
      </c>
      <c r="G34" s="290" t="str">
        <f>IF(Badges!N90="A","A"," ")</f>
        <v xml:space="preserve"> </v>
      </c>
      <c r="I34" s="289"/>
      <c r="J34" s="292" t="str">
        <f>Badges!C164</f>
        <v>Discover natural filters</v>
      </c>
      <c r="K34" s="290" t="str">
        <f>IF(Badges!N163="A","A"," ")</f>
        <v xml:space="preserve"> </v>
      </c>
      <c r="M34" s="289"/>
      <c r="N34" s="292" t="str">
        <f>Badges!C240</f>
        <v>Make a letterboxing dictionary</v>
      </c>
      <c r="O34" s="290" t="str">
        <f>IF(Badges!N240="A","A"," ")</f>
        <v xml:space="preserve"> </v>
      </c>
      <c r="Q34" s="289"/>
      <c r="R34" s="292" t="str">
        <f>Badges!C313</f>
        <v>Making music</v>
      </c>
      <c r="S34" s="290" t="str">
        <f>IF(Badges!N313="A","A"," ")</f>
        <v xml:space="preserve"> </v>
      </c>
    </row>
    <row r="35" spans="1:19">
      <c r="A35" s="289"/>
      <c r="B35" s="292" t="str">
        <f>Badges!C18</f>
        <v>3…2…1…blastoff!</v>
      </c>
      <c r="C35" s="290" t="str">
        <f>IF(Badges!N18="A","A"," ")</f>
        <v xml:space="preserve"> </v>
      </c>
      <c r="E35" s="289"/>
      <c r="F35" s="292" t="str">
        <f>Badges!C87</f>
        <v>Lemons vs. limes</v>
      </c>
      <c r="G35" s="290" t="str">
        <f>IF(Badges!N91="A","A"," ")</f>
        <v xml:space="preserve"> </v>
      </c>
      <c r="I35" s="289"/>
      <c r="J35" s="292" t="str">
        <f>Badges!C165</f>
        <v>Make a natural air freshener</v>
      </c>
      <c r="K35" s="290" t="str">
        <f>IF(Badges!N164="A","A"," ")</f>
        <v xml:space="preserve"> </v>
      </c>
      <c r="M35" s="289"/>
      <c r="N35" s="292" t="str">
        <f>Badges!C241</f>
        <v>Think of hiding places</v>
      </c>
      <c r="O35" s="290" t="str">
        <f>IF(Badges!N241="A","A"," ")</f>
        <v xml:space="preserve"> </v>
      </c>
      <c r="Q35" s="289"/>
      <c r="R35" s="292" t="str">
        <f>Badges!C314</f>
        <v>Carrying lunch</v>
      </c>
      <c r="S35" s="290" t="str">
        <f>IF(Badges!N314="A","A","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IF(Badges!N242="A","A"," ")</f>
        <v xml:space="preserve"> </v>
      </c>
      <c r="Q36" s="289"/>
      <c r="R36" s="292" t="str">
        <f>Badges!C315</f>
        <v>Watering plants</v>
      </c>
      <c r="S36" s="290" t="str">
        <f>IF(Badges!N315="A","A"," ")</f>
        <v xml:space="preserve"> </v>
      </c>
    </row>
    <row r="37" spans="1:19" ht="12.75" customHeight="1">
      <c r="A37" s="289"/>
      <c r="B37" s="292" t="str">
        <f>Badges!C20</f>
        <v>Here is my card</v>
      </c>
      <c r="C37" s="290" t="str">
        <f>IF(Badges!N20="A","A"," ")</f>
        <v xml:space="preserve"> </v>
      </c>
      <c r="E37" s="289"/>
      <c r="F37" s="292" t="str">
        <f>Badges!C93</f>
        <v>Giant bubbles</v>
      </c>
      <c r="G37" s="290" t="str">
        <f>IF(Badges!N93="A","A","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IF(Badges!N21="A","A"," ")</f>
        <v xml:space="preserve"> </v>
      </c>
      <c r="E38" s="289"/>
      <c r="F38" s="292" t="str">
        <f>Badges!C94</f>
        <v>Homemade Silly Putty</v>
      </c>
      <c r="G38" s="290" t="str">
        <f>IF(Badges!N94="A","A"," ")</f>
        <v xml:space="preserve"> </v>
      </c>
      <c r="I38" s="289"/>
      <c r="J38" s="292" t="str">
        <f>Badges!C170</f>
        <v>Hold a scavenger hunt in your</v>
      </c>
      <c r="K38" s="290" t="str">
        <f>IF(Badges!N170="A","A"," ")</f>
        <v xml:space="preserve"> </v>
      </c>
      <c r="M38" s="289"/>
      <c r="N38" s="292" t="str">
        <f>Badges!C244</f>
        <v>Cut your own stamp from craft foam</v>
      </c>
      <c r="O38" s="290" t="str">
        <f>IF(Badges!N244="A","A"," ")</f>
        <v xml:space="preserve"> </v>
      </c>
      <c r="Q38" s="289"/>
      <c r="R38" s="292" t="str">
        <f>Badges!C317</f>
        <v>Mornings</v>
      </c>
      <c r="S38" s="290" t="str">
        <f>IF(Badges!N317="A","A"," ")</f>
        <v xml:space="preserve"> </v>
      </c>
    </row>
    <row r="39" spans="1:19">
      <c r="A39" s="289"/>
      <c r="B39" s="292" t="str">
        <f>Badges!C22</f>
        <v>Dear President…</v>
      </c>
      <c r="C39" s="290" t="str">
        <f>IF(Badges!N22="A","A"," ")</f>
        <v xml:space="preserve"> </v>
      </c>
      <c r="E39" s="289"/>
      <c r="F39" s="292" t="str">
        <f>Badges!C91</f>
        <v>Blow up a balloon without using</v>
      </c>
      <c r="G39" s="290" t="str">
        <f>IF(Badges!N95="A","A"," ")</f>
        <v xml:space="preserve"> </v>
      </c>
      <c r="I39" s="289"/>
      <c r="J39" s="292" t="str">
        <f>Badges!C171</f>
        <v>Play Kim's Game</v>
      </c>
      <c r="K39" s="290" t="str">
        <f>IF(Badges!N171="A","A"," ")</f>
        <v xml:space="preserve"> </v>
      </c>
      <c r="M39" s="289"/>
      <c r="N39" s="292" t="str">
        <f>Badges!C245</f>
        <v>Use a stamp-making kit from a</v>
      </c>
      <c r="O39" s="290" t="str">
        <f>IF(Badges!N245="A","A"," ")</f>
        <v xml:space="preserve"> </v>
      </c>
      <c r="Q39" s="289"/>
      <c r="R39" s="292" t="str">
        <f>Badges!C318</f>
        <v>Lunch at school</v>
      </c>
      <c r="S39" s="290" t="str">
        <f>IF(Badges!N318="A","A","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IF(Badges!N172="A","A"," ")</f>
        <v xml:space="preserve"> </v>
      </c>
      <c r="M40" s="289"/>
      <c r="N40" s="292" t="str">
        <f>Badges!C246</f>
        <v>Choose a special stamp</v>
      </c>
      <c r="O40" s="290" t="str">
        <f>IF(Badges!N246="A","A"," ")</f>
        <v xml:space="preserve"> </v>
      </c>
      <c r="Q40" s="289"/>
      <c r="R40" s="292" t="str">
        <f>Badges!C319</f>
        <v>Brownie meetings</v>
      </c>
      <c r="S40" s="290" t="str">
        <f>IF(Badges!N319="A","A"," ")</f>
        <v xml:space="preserve"> </v>
      </c>
    </row>
    <row r="41" spans="1:19">
      <c r="A41" s="289"/>
      <c r="B41" s="292" t="str">
        <f>Badges!C24</f>
        <v>Game on</v>
      </c>
      <c r="C41" s="290" t="str">
        <f>IF(Badges!N24="A","A","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IF(Badges!N25="A","A"," ")</f>
        <v xml:space="preserve"> </v>
      </c>
      <c r="E42" s="289"/>
      <c r="F42" s="292" t="str">
        <f>Badges!C100</f>
        <v>Read two stories starring families</v>
      </c>
      <c r="G42" s="290" t="str">
        <f>IF(Badges!N100="A","A"," ")</f>
        <v xml:space="preserve"> </v>
      </c>
      <c r="I42" s="289"/>
      <c r="J42" s="292" t="str">
        <f>Badges!C174</f>
        <v>Listen for 10 different sounds</v>
      </c>
      <c r="K42" s="290" t="str">
        <f>IF(Badges!N174="A","A"," ")</f>
        <v xml:space="preserve"> </v>
      </c>
      <c r="M42" s="289"/>
      <c r="N42" s="292" t="str">
        <f>Badges!C248</f>
        <v>Create a fill-in-the-blank clue</v>
      </c>
      <c r="O42" s="290" t="str">
        <f>IF(Badges!N248="A","A"," ")</f>
        <v xml:space="preserve"> </v>
      </c>
      <c r="Q42" s="289"/>
      <c r="R42" s="292" t="str">
        <f>Badges!C321</f>
        <v>Mind-map</v>
      </c>
      <c r="S42" s="290" t="str">
        <f>IF(Badges!N321="A","A"," ")</f>
        <v xml:space="preserve"> </v>
      </c>
    </row>
    <row r="43" spans="1:19" ht="12.75" customHeight="1">
      <c r="A43" s="289"/>
      <c r="B43" s="292" t="str">
        <f>Badges!C26</f>
        <v>Print on</v>
      </c>
      <c r="C43" s="290" t="str">
        <f>IF(Badges!N26="A","A"," ")</f>
        <v xml:space="preserve"> </v>
      </c>
      <c r="E43" s="289"/>
      <c r="F43" s="292" t="str">
        <f>Badges!C101</f>
        <v>Watch a family story</v>
      </c>
      <c r="G43" s="290" t="str">
        <f>IF(Badges!N101="A","A"," ")</f>
        <v xml:space="preserve"> </v>
      </c>
      <c r="I43" s="289"/>
      <c r="J43" s="292" t="str">
        <f>Badges!C175</f>
        <v>Listen to sound boxes</v>
      </c>
      <c r="K43" s="290" t="str">
        <f>IF(Badges!N175="A","A"," ")</f>
        <v xml:space="preserve"> </v>
      </c>
      <c r="M43" s="289"/>
      <c r="N43" s="292" t="str">
        <f>Badges!C249</f>
        <v>Create a scramble</v>
      </c>
      <c r="O43" s="290" t="str">
        <f>IF(Badges!N249="A","A"," ")</f>
        <v xml:space="preserve"> </v>
      </c>
      <c r="Q43" s="289"/>
      <c r="R43" s="292" t="str">
        <f>Badges!C322</f>
        <v>Sketch it out</v>
      </c>
      <c r="S43" s="290" t="str">
        <f>IF(Badges!N322="A","A"," ")</f>
        <v xml:space="preserve"> </v>
      </c>
    </row>
    <row r="44" spans="1:19">
      <c r="A44" s="466" t="str">
        <f>Badges!B29</f>
        <v>My Best Self</v>
      </c>
      <c r="B44" s="467"/>
      <c r="C44" s="467"/>
      <c r="E44" s="289"/>
      <c r="F44" s="292" t="str">
        <f>Badges!C102</f>
        <v>Share family stories with friends</v>
      </c>
      <c r="G44" s="290" t="str">
        <f>IF(Badges!N102="A","A"," ")</f>
        <v xml:space="preserve"> </v>
      </c>
      <c r="I44" s="289"/>
      <c r="J44" s="292" t="str">
        <f>Badges!C176</f>
        <v>Wear safety earplugs to understand</v>
      </c>
      <c r="K44" s="290" t="str">
        <f>IF(Badges!N176="A","A"," ")</f>
        <v xml:space="preserve"> </v>
      </c>
      <c r="M44" s="289"/>
      <c r="N44" s="292" t="str">
        <f>Badges!C250</f>
        <v>Create a number code clue</v>
      </c>
      <c r="O44" s="290" t="str">
        <f>IF(Badges!N250="A","A"," ")</f>
        <v xml:space="preserve"> </v>
      </c>
      <c r="Q44" s="289"/>
      <c r="R44" s="292" t="str">
        <f>Badges!C323</f>
        <v>Buddy up and brainstorm lots of</v>
      </c>
      <c r="S44" s="290" t="str">
        <f>IF(Badges!N323="A","A","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IF(Badges!N31="A","A"," ")</f>
        <v xml:space="preserve"> </v>
      </c>
      <c r="E46" s="289"/>
      <c r="F46" s="292" t="str">
        <f>Badges!C104</f>
        <v>Ask about a festival, holiday, or</v>
      </c>
      <c r="G46" s="290" t="str">
        <f>IF(Badges!N104="A","A"," ")</f>
        <v xml:space="preserve"> </v>
      </c>
      <c r="I46" s="289"/>
      <c r="J46" s="292" t="str">
        <f>Badges!C178</f>
        <v>Follow a friend using only your nose</v>
      </c>
      <c r="K46" s="290" t="str">
        <f>IF(Badges!N178="A","A"," ")</f>
        <v xml:space="preserve"> </v>
      </c>
      <c r="M46" s="289"/>
      <c r="N46" s="292" t="str">
        <f>Badges!C252</f>
        <v>Go on a letterbox search using a</v>
      </c>
      <c r="O46" s="290" t="str">
        <f>IF(Badges!N252="A","A"," ")</f>
        <v xml:space="preserve"> </v>
      </c>
      <c r="Q46" s="289"/>
      <c r="R46" s="292" t="str">
        <f>Badges!C325</f>
        <v>Draw it</v>
      </c>
      <c r="S46" s="290" t="str">
        <f>IF(Badges!N325="A","A"," ")</f>
        <v xml:space="preserve"> </v>
      </c>
    </row>
    <row r="47" spans="1:19">
      <c r="A47" s="289"/>
      <c r="B47" s="292" t="str">
        <f>Badges!C32</f>
        <v xml:space="preserve">Write on your elf self where you </v>
      </c>
      <c r="C47" s="290" t="str">
        <f>IF(Badges!N32="A","A"," ")</f>
        <v xml:space="preserve"> </v>
      </c>
      <c r="E47" s="289"/>
      <c r="F47" s="292" t="str">
        <f>Badges!C105</f>
        <v>Ask about a song, game, or</v>
      </c>
      <c r="G47" s="290" t="str">
        <f>IF(Badges!N105="A","A"," ")</f>
        <v xml:space="preserve"> </v>
      </c>
      <c r="I47" s="289"/>
      <c r="J47" s="292" t="str">
        <f>Badges!C179</f>
        <v>Play a smelly game with your</v>
      </c>
      <c r="K47" s="290" t="str">
        <f>IF(Badges!N179="A","A"," ")</f>
        <v xml:space="preserve"> </v>
      </c>
      <c r="M47" s="289"/>
      <c r="N47" s="292" t="str">
        <f>Badges!C253</f>
        <v>Go on an adventure in a new place</v>
      </c>
      <c r="O47" s="290" t="str">
        <f>IF(Badges!N253="A","A"," ")</f>
        <v xml:space="preserve"> </v>
      </c>
      <c r="Q47" s="289"/>
      <c r="R47" s="292" t="str">
        <f>Badges!C326</f>
        <v>Act it out</v>
      </c>
      <c r="S47" s="290" t="str">
        <f>IF(Badges!N326="A","A"," ")</f>
        <v xml:space="preserve"> </v>
      </c>
    </row>
    <row r="48" spans="1:19">
      <c r="A48" s="289"/>
      <c r="B48" s="292" t="str">
        <f>Badges!C33</f>
        <v>Share how you're unique</v>
      </c>
      <c r="C48" s="290" t="str">
        <f>IF(Badges!N33="A","A"," ")</f>
        <v xml:space="preserve"> </v>
      </c>
      <c r="E48" s="289"/>
      <c r="F48" s="292" t="str">
        <f>Badges!C106</f>
        <v>Ask about a family recipe</v>
      </c>
      <c r="G48" s="290" t="str">
        <f>IF(Badges!N106="A","A"," ")</f>
        <v xml:space="preserve"> </v>
      </c>
      <c r="I48" s="289"/>
      <c r="J48" s="292" t="str">
        <f>Badges!C180</f>
        <v>Try sniffing out three different foods</v>
      </c>
      <c r="K48" s="290" t="str">
        <f>IF(Badges!N180="A","A"," ")</f>
        <v xml:space="preserve"> </v>
      </c>
      <c r="M48" s="289"/>
      <c r="N48" s="292" t="str">
        <f>Badges!C254</f>
        <v xml:space="preserve">Go on a letterbox search that </v>
      </c>
      <c r="O48" s="290" t="str">
        <f>IF(Badges!N254="A","A"," ")</f>
        <v xml:space="preserve"> </v>
      </c>
      <c r="Q48" s="289"/>
      <c r="R48" s="292" t="str">
        <f>Badges!C327</f>
        <v>Build it</v>
      </c>
      <c r="S48" s="290" t="str">
        <f>IF(Badges!N327="A","A","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IF(Badges!N35="A","A"," ")</f>
        <v xml:space="preserve"> </v>
      </c>
      <c r="E50" s="289"/>
      <c r="F50" s="292" t="str">
        <f>Badges!C108</f>
        <v>Use the story tree</v>
      </c>
      <c r="G50" s="290" t="str">
        <f>IF(Badges!N108="A","A"," ")</f>
        <v xml:space="preserve"> </v>
      </c>
      <c r="I50" s="289"/>
      <c r="J50" s="292" t="str">
        <f>Badges!C182</f>
        <v>Do a taste test with salty, sweet</v>
      </c>
      <c r="K50" s="290" t="str">
        <f>IF(Badges!N182="A","A"," ")</f>
        <v xml:space="preserve"> </v>
      </c>
      <c r="M50" s="289"/>
      <c r="N50" s="292" t="str">
        <f>Badges!C256</f>
        <v>Hide a letterbox in your yard</v>
      </c>
      <c r="O50" s="290" t="str">
        <f>IF(Badges!N256="A","A"," ")</f>
        <v xml:space="preserve"> </v>
      </c>
      <c r="Q50" s="289">
        <v>1</v>
      </c>
      <c r="R50" s="292" t="str">
        <f>Badges!C331</f>
        <v>Make friendly introductions</v>
      </c>
      <c r="S50" s="304"/>
    </row>
    <row r="51" spans="1:19">
      <c r="A51" s="289"/>
      <c r="B51" s="292" t="str">
        <f>Badges!C36</f>
        <v>Try three different kinds of exercise</v>
      </c>
      <c r="C51" s="290" t="str">
        <f>IF(Badges!N36="A","A"," ")</f>
        <v xml:space="preserve"> </v>
      </c>
      <c r="E51" s="289"/>
      <c r="F51" s="292" t="str">
        <f>Badges!C109</f>
        <v>Draw or paint your tree</v>
      </c>
      <c r="G51" s="290" t="str">
        <f>IF(Badges!N109="A","A"," ")</f>
        <v xml:space="preserve"> </v>
      </c>
      <c r="I51" s="289"/>
      <c r="J51" s="292" t="str">
        <f>Badges!C183</f>
        <v>Look at the taste buds on a friend's</v>
      </c>
      <c r="K51" s="290" t="str">
        <f>IF(Badges!N183="A","A"," ")</f>
        <v xml:space="preserve"> </v>
      </c>
      <c r="M51" s="289"/>
      <c r="N51" s="292" t="str">
        <f>Badges!C257</f>
        <v>Hide a letterbox along a nearby</v>
      </c>
      <c r="O51" s="290" t="str">
        <f>IF(Badges!N257="A","A"," ")</f>
        <v xml:space="preserve"> </v>
      </c>
      <c r="Q51" s="289"/>
      <c r="R51" s="292" t="str">
        <f>Badges!C332</f>
        <v>Introduce yourself</v>
      </c>
      <c r="S51" s="290" t="str">
        <f>IF(Badges!N332="A","A"," ")</f>
        <v xml:space="preserve"> </v>
      </c>
    </row>
    <row r="52" spans="1:19">
      <c r="A52" s="289"/>
      <c r="B52" s="292" t="str">
        <f>Badges!C37</f>
        <v>Take a thirsty challenge</v>
      </c>
      <c r="C52" s="290" t="str">
        <f>IF(Badges!N37="A","A"," ")</f>
        <v xml:space="preserve"> </v>
      </c>
      <c r="E52" s="289"/>
      <c r="F52" s="292" t="str">
        <f>Badges!C110</f>
        <v xml:space="preserve">Use software on a computer, or </v>
      </c>
      <c r="G52" s="290" t="str">
        <f>IF(Badges!N110="A","A"," ")</f>
        <v xml:space="preserve"> </v>
      </c>
      <c r="I52" s="289"/>
      <c r="J52" s="292" t="str">
        <f>Badges!C184</f>
        <v>Explore how sight influences taste</v>
      </c>
      <c r="K52" s="290" t="str">
        <f>IF(Badges!N184="A","A"," ")</f>
        <v xml:space="preserve"> </v>
      </c>
      <c r="M52" s="289"/>
      <c r="N52" s="292" t="str">
        <f>Badges!C258</f>
        <v>Hide a letterbox using compass</v>
      </c>
      <c r="O52" s="290" t="str">
        <f>IF(Badges!N258="A","A"," ")</f>
        <v xml:space="preserve"> </v>
      </c>
      <c r="Q52" s="289"/>
      <c r="R52" s="292" t="str">
        <f>Badges!C333</f>
        <v>Introduce a friend to someone else</v>
      </c>
      <c r="S52" s="290" t="str">
        <f>IF(Badges!N333="A","A","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IF(Badges!N334="A","A"," ")</f>
        <v xml:space="preserve"> </v>
      </c>
    </row>
    <row r="54" spans="1:19">
      <c r="A54" s="289"/>
      <c r="B54" s="292" t="str">
        <f>Badges!C39</f>
        <v>Talk about three common reasons</v>
      </c>
      <c r="C54" s="290" t="str">
        <f>IF(Badges!N39="A","A"," ")</f>
        <v xml:space="preserve"> </v>
      </c>
      <c r="E54" s="289"/>
      <c r="F54" s="292" t="str">
        <f>Badges!C112</f>
        <v>Ask about an old photo</v>
      </c>
      <c r="G54" s="290" t="str">
        <f>IF(Badges!N112="A","A"," ")</f>
        <v xml:space="preserve"> </v>
      </c>
      <c r="I54" s="289"/>
      <c r="J54" s="292" t="str">
        <f>Badges!C186</f>
        <v>Find things that have different</v>
      </c>
      <c r="K54" s="290" t="str">
        <f>IF(Badges!N186="A","A","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IF(Badges!N40="A","A"," ")</f>
        <v xml:space="preserve"> </v>
      </c>
      <c r="E55" s="289"/>
      <c r="F55" s="292" t="str">
        <f>Badges!C113</f>
        <v>Talk about an object that has been</v>
      </c>
      <c r="G55" s="290" t="str">
        <f>IF(Badges!N113="A","A"," ")</f>
        <v xml:space="preserve"> </v>
      </c>
      <c r="I55" s="289"/>
      <c r="J55" s="292" t="str">
        <f>Badges!C187</f>
        <v>Try an arm or leg touch test</v>
      </c>
      <c r="K55" s="290" t="str">
        <f>IF(Badges!N187="A","A"," ")</f>
        <v xml:space="preserve"> </v>
      </c>
      <c r="M55" s="289"/>
      <c r="N55" s="292" t="str">
        <f>Badges!C263</f>
        <v>Play bingo at a pet store</v>
      </c>
      <c r="O55" s="290" t="str">
        <f>IF(Badges!N263="A","A"," ")</f>
        <v xml:space="preserve"> </v>
      </c>
      <c r="Q55" s="289"/>
      <c r="R55" s="292" t="str">
        <f>Badges!C336</f>
        <v>Write a name poem</v>
      </c>
      <c r="S55" s="290" t="str">
        <f>IF(Badges!N336="A","A"," ")</f>
        <v xml:space="preserve"> </v>
      </c>
    </row>
    <row r="56" spans="1:19">
      <c r="A56" s="289"/>
      <c r="B56" s="292" t="str">
        <f>Badges!C41</f>
        <v>Find out about bandages</v>
      </c>
      <c r="C56" s="290" t="str">
        <f>IF(Badges!N41="A","A"," ")</f>
        <v xml:space="preserve"> </v>
      </c>
      <c r="E56" s="289"/>
      <c r="F56" s="292" t="str">
        <f>Badges!C114</f>
        <v>Ask about an object that belongs</v>
      </c>
      <c r="G56" s="290" t="str">
        <f>IF(Badges!N114="A","A"," ")</f>
        <v xml:space="preserve"> </v>
      </c>
      <c r="I56" s="289"/>
      <c r="J56" s="292" t="str">
        <f>Badges!C188</f>
        <v>Try Braille</v>
      </c>
      <c r="K56" s="290" t="str">
        <f>IF(Badges!N188="A","A"," ")</f>
        <v xml:space="preserve"> </v>
      </c>
      <c r="M56" s="289"/>
      <c r="N56" s="292" t="str">
        <f>Badges!C264</f>
        <v>Play bingo at a veterinarian's office</v>
      </c>
      <c r="O56" s="290" t="str">
        <f>IF(Badges!N264="A","A"," ")</f>
        <v xml:space="preserve"> </v>
      </c>
      <c r="Q56" s="289"/>
      <c r="R56" s="292" t="str">
        <f>Badges!C337</f>
        <v>Give something special to a friend</v>
      </c>
      <c r="S56" s="290" t="str">
        <f>IF(Badges!N337="A","A","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IF(Badges!N265="A","A"," ")</f>
        <v xml:space="preserve"> </v>
      </c>
      <c r="Q57" s="289"/>
      <c r="R57" s="292" t="str">
        <f>Badges!C338</f>
        <v>Be a friend to someone you don't</v>
      </c>
      <c r="S57" s="290" t="str">
        <f>IF(Badges!N338="A","A"," ")</f>
        <v xml:space="preserve"> </v>
      </c>
    </row>
    <row r="58" spans="1:19">
      <c r="A58" s="289"/>
      <c r="B58" s="292" t="str">
        <f>Badges!C43</f>
        <v>Create a "happy box" with five</v>
      </c>
      <c r="C58" s="290" t="str">
        <f>IF(Badges!N43="A","A"," ")</f>
        <v xml:space="preserve"> </v>
      </c>
      <c r="E58" s="289"/>
      <c r="F58" s="292" t="str">
        <f>Badges!C116</f>
        <v>Have a "family tree" potluck party</v>
      </c>
      <c r="G58" s="290" t="str">
        <f>IF(Badges!N116="A","A","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IF(Badges!N44="A","A"," ")</f>
        <v xml:space="preserve"> </v>
      </c>
      <c r="E59" s="289"/>
      <c r="F59" s="292" t="str">
        <f>Badges!C117</f>
        <v>Make a family crest</v>
      </c>
      <c r="G59" s="290" t="str">
        <f>IF(Badges!N117="A","A"," ")</f>
        <v xml:space="preserve"> </v>
      </c>
      <c r="I59" s="289"/>
      <c r="J59" s="292" t="str">
        <f>Badges!C193</f>
        <v>Find a trail</v>
      </c>
      <c r="K59" s="290" t="str">
        <f>IF(Badges!N193="A","A"," ")</f>
        <v xml:space="preserve"> </v>
      </c>
      <c r="M59" s="289"/>
      <c r="N59" s="292" t="str">
        <f>Badges!C267</f>
        <v>Be the cage or tank cleaner</v>
      </c>
      <c r="O59" s="290" t="str">
        <f>IF(Badges!N267="A","A"," ")</f>
        <v xml:space="preserve"> </v>
      </c>
      <c r="Q59" s="289"/>
      <c r="R59" s="292" t="str">
        <f>Badges!C340</f>
        <v>Do a friend's favorite thing</v>
      </c>
      <c r="S59" s="290" t="str">
        <f>IF(Badges!N340="A","A"," ")</f>
        <v xml:space="preserve"> </v>
      </c>
    </row>
    <row r="60" spans="1:19">
      <c r="A60" s="289"/>
      <c r="B60" s="292" t="str">
        <f>Badges!C45</f>
        <v xml:space="preserve">Moving helps our bodies feel </v>
      </c>
      <c r="C60" s="290" t="str">
        <f>IF(Badges!N45="A","A"," ")</f>
        <v xml:space="preserve"> </v>
      </c>
      <c r="E60" s="289"/>
      <c r="F60" s="292" t="str">
        <f>Badges!C118</f>
        <v>Become pen pals with another</v>
      </c>
      <c r="G60" s="290" t="str">
        <f>IF(Badges!N118="A","A"," ")</f>
        <v xml:space="preserve"> </v>
      </c>
      <c r="I60" s="289"/>
      <c r="J60" s="292" t="str">
        <f>Badges!C194</f>
        <v>Ask an expert</v>
      </c>
      <c r="K60" s="290" t="str">
        <f>IF(Badges!N194="A","A"," ")</f>
        <v xml:space="preserve"> </v>
      </c>
      <c r="M60" s="289"/>
      <c r="N60" s="292" t="str">
        <f>Badges!C268</f>
        <v>Learn how to muck out a stall</v>
      </c>
      <c r="O60" s="290" t="str">
        <f>IF(Badges!N268="A","A"," ")</f>
        <v xml:space="preserve"> </v>
      </c>
      <c r="Q60" s="289"/>
      <c r="R60" s="292" t="str">
        <f>Badges!C341</f>
        <v>Share a favorite activity with a friend</v>
      </c>
      <c r="S60" s="290" t="str">
        <f>IF(Badges!N341="A","A","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IF(Badges!N195="A","A"," ")</f>
        <v xml:space="preserve"> </v>
      </c>
      <c r="M61" s="289"/>
      <c r="N61" s="292" t="str">
        <f>Badges!C269</f>
        <v>Make a cozy sleeping space for a</v>
      </c>
      <c r="O61" s="290" t="str">
        <f>IF(Badges!N269="A","A"," ")</f>
        <v xml:space="preserve"> </v>
      </c>
      <c r="Q61" s="289"/>
      <c r="R61" s="292" t="str">
        <f>Badges!C342</f>
        <v>Try a game or activity that's new to</v>
      </c>
      <c r="S61" s="290" t="str">
        <f>IF(Badges!N342="A","A"," ")</f>
        <v xml:space="preserve"> </v>
      </c>
    </row>
    <row r="62" spans="1:19" ht="12.75" customHeight="1">
      <c r="A62" s="289"/>
      <c r="B62" s="292" t="str">
        <f>Badges!C47</f>
        <v>Visit a doctor, dentist, or</v>
      </c>
      <c r="C62" s="290" t="str">
        <f>IF(Badges!N47="A","A","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IF(Badges!N48="A","A"," ")</f>
        <v xml:space="preserve"> </v>
      </c>
      <c r="E63" s="289"/>
      <c r="F63" s="292" t="str">
        <f>Badges!C124</f>
        <v>Visit an art gallery or museum</v>
      </c>
      <c r="G63" s="290" t="str">
        <f>IF(Badges!N124="A","A"," ")</f>
        <v xml:space="preserve"> </v>
      </c>
      <c r="I63" s="289"/>
      <c r="J63" s="292" t="str">
        <f>Badges!C197</f>
        <v>Learn to follow trail signs</v>
      </c>
      <c r="K63" s="290" t="str">
        <f>IF(Badges!N197="A","A"," ")</f>
        <v xml:space="preserve"> </v>
      </c>
      <c r="M63" s="289"/>
      <c r="N63" s="292" t="str">
        <f>Badges!C271</f>
        <v>Ask a veterinarian about health</v>
      </c>
      <c r="O63" s="290" t="str">
        <f>IF(Badges!N271="A","A"," ")</f>
        <v xml:space="preserve"> </v>
      </c>
      <c r="Q63" s="289"/>
      <c r="R63" s="292" t="str">
        <f>Badges!C344</f>
        <v>Practice being a good listener</v>
      </c>
      <c r="S63" s="290" t="str">
        <f>IF(Badges!N344="A","A"," ")</f>
        <v xml:space="preserve"> </v>
      </c>
    </row>
    <row r="64" spans="1:19">
      <c r="A64" s="289"/>
      <c r="B64" s="292" t="str">
        <f>Badges!C49</f>
        <v>Meet someone who works in an</v>
      </c>
      <c r="C64" s="290" t="str">
        <f>IF(Badges!N49="A","A"," ")</f>
        <v xml:space="preserve"> </v>
      </c>
      <c r="E64" s="289"/>
      <c r="F64" s="292" t="str">
        <f>Badges!C125</f>
        <v>Look for clay in your life</v>
      </c>
      <c r="G64" s="290" t="str">
        <f>IF(Badges!N125="A","A"," ")</f>
        <v xml:space="preserve"> </v>
      </c>
      <c r="I64" s="289"/>
      <c r="J64" s="292" t="str">
        <f>Badges!C198</f>
        <v>Practice observation on a</v>
      </c>
      <c r="K64" s="290" t="str">
        <f>IF(Badges!N198="A","A"," ")</f>
        <v xml:space="preserve"> </v>
      </c>
      <c r="M64" s="289"/>
      <c r="N64" s="292" t="str">
        <f>Badges!C272</f>
        <v>Help a dog get exercise for one</v>
      </c>
      <c r="O64" s="290" t="str">
        <f>IF(Badges!N272="A","A"," ")</f>
        <v xml:space="preserve"> </v>
      </c>
      <c r="Q64" s="289"/>
      <c r="R64" s="292" t="str">
        <f>Badges!C345</f>
        <v>Remember what you agree about</v>
      </c>
      <c r="S64" s="290" t="str">
        <f>IF(Badges!N345="A","A"," ")</f>
        <v xml:space="preserve"> </v>
      </c>
    </row>
    <row r="65" spans="1:19">
      <c r="A65" s="466" t="str">
        <f>Badges!B52</f>
        <v>Dancer</v>
      </c>
      <c r="B65" s="467"/>
      <c r="C65" s="467"/>
      <c r="E65" s="289"/>
      <c r="F65" s="292" t="str">
        <f>Badges!C126</f>
        <v>Look in books, magazines, or</v>
      </c>
      <c r="G65" s="290" t="str">
        <f>IF(Badges!N126="A","A"," ")</f>
        <v xml:space="preserve"> </v>
      </c>
      <c r="I65" s="289"/>
      <c r="J65" s="292" t="str">
        <f>Badges!C199</f>
        <v>Know the trail</v>
      </c>
      <c r="K65" s="290" t="str">
        <f>IF(Badges!N199="A","A"," ")</f>
        <v xml:space="preserve"> </v>
      </c>
      <c r="M65" s="289"/>
      <c r="N65" s="292" t="str">
        <f>Badges!C273</f>
        <v>Find out how to keep different</v>
      </c>
      <c r="O65" s="290" t="str">
        <f>IF(Badges!N273="A","A"," ")</f>
        <v xml:space="preserve"> </v>
      </c>
      <c r="Q65" s="289"/>
      <c r="R65" s="292" t="str">
        <f>Badges!C346</f>
        <v>Find kind words</v>
      </c>
      <c r="S65" s="290" t="str">
        <f>IF(Badges!N346="A","A","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IF(Badges!N54="A","A"," ")</f>
        <v xml:space="preserve"> </v>
      </c>
      <c r="E67" s="289"/>
      <c r="F67" s="292" t="str">
        <f>Badges!C128</f>
        <v>Visit a potter's studio</v>
      </c>
      <c r="G67" s="290" t="str">
        <f>IF(Badges!N128="A","A"," ")</f>
        <v xml:space="preserve"> </v>
      </c>
      <c r="I67" s="289"/>
      <c r="J67" s="292" t="str">
        <f>Badges!C201</f>
        <v>Visit an outdoor store</v>
      </c>
      <c r="K67" s="290" t="str">
        <f>IF(Badges!N201="A","A"," ")</f>
        <v xml:space="preserve"> </v>
      </c>
      <c r="M67" s="289"/>
      <c r="N67" s="292" t="str">
        <f>Badges!C275</f>
        <v>Make up a game to play with a pet</v>
      </c>
      <c r="O67" s="290" t="str">
        <f>IF(Badges!N275="A","A"," ")</f>
        <v xml:space="preserve"> </v>
      </c>
      <c r="Q67" s="289"/>
      <c r="R67" s="292" t="str">
        <f>Badges!C348</f>
        <v>Invite another Brownie group to an</v>
      </c>
      <c r="S67" s="290" t="str">
        <f>IF(Badges!N348="A","A"," ")</f>
        <v xml:space="preserve"> </v>
      </c>
    </row>
    <row r="68" spans="1:19">
      <c r="A68" s="289"/>
      <c r="B68" s="292" t="str">
        <f>Badges!C55</f>
        <v>Make your warm-up animal themed</v>
      </c>
      <c r="C68" s="290" t="str">
        <f>IF(Badges!N55="A","A"," ")</f>
        <v xml:space="preserve"> </v>
      </c>
      <c r="E68" s="289"/>
      <c r="F68" s="292" t="str">
        <f>Badges!C129</f>
        <v>Invite a craft teacher to your</v>
      </c>
      <c r="G68" s="290" t="str">
        <f>IF(Badges!N129="A","A"," ")</f>
        <v xml:space="preserve"> </v>
      </c>
      <c r="I68" s="289"/>
      <c r="J68" s="292" t="str">
        <f>Badges!C202</f>
        <v>Ask an older Girl Scout</v>
      </c>
      <c r="K68" s="290" t="str">
        <f>IF(Badges!N202="A","A"," ")</f>
        <v xml:space="preserve"> </v>
      </c>
      <c r="M68" s="289"/>
      <c r="N68" s="292" t="str">
        <f>Badges!C276</f>
        <v>Make a simple pet toy</v>
      </c>
      <c r="O68" s="290" t="str">
        <f>IF(Badges!N276="A","A"," ")</f>
        <v xml:space="preserve"> </v>
      </c>
      <c r="Q68" s="289"/>
      <c r="R68" s="292" t="str">
        <f>Badges!C349</f>
        <v>Sit at a different table or area at</v>
      </c>
      <c r="S68" s="290" t="str">
        <f>IF(Badges!N349="A","A"," ")</f>
        <v xml:space="preserve"> </v>
      </c>
    </row>
    <row r="69" spans="1:19">
      <c r="A69" s="289"/>
      <c r="B69" s="292" t="str">
        <f>Badges!C56</f>
        <v>Use the music</v>
      </c>
      <c r="C69" s="290" t="str">
        <f>IF(Badges!N56="A","A"," ")</f>
        <v xml:space="preserve"> </v>
      </c>
      <c r="E69" s="289"/>
      <c r="F69" s="292" t="str">
        <f>Badges!C130</f>
        <v xml:space="preserve">Go to a pottery class at a </v>
      </c>
      <c r="G69" s="290" t="str">
        <f>IF(Badges!N130="A","A"," ")</f>
        <v xml:space="preserve"> </v>
      </c>
      <c r="I69" s="289"/>
      <c r="J69" s="292" t="str">
        <f>Badges!C203</f>
        <v>Invite an experienced hiker to your</v>
      </c>
      <c r="K69" s="290" t="str">
        <f>IF(Badges!N203="A","A"," ")</f>
        <v xml:space="preserve"> </v>
      </c>
      <c r="M69" s="289"/>
      <c r="N69" s="292" t="str">
        <f>Badges!C277</f>
        <v>Learn about how three different</v>
      </c>
      <c r="O69" s="290" t="str">
        <f>IF(Badges!N277="A","A"," ")</f>
        <v xml:space="preserve"> </v>
      </c>
      <c r="Q69" s="289"/>
      <c r="R69" s="292" t="str">
        <f>Badges!C350</f>
        <v>Go to a dance or art class, sports</v>
      </c>
      <c r="S69" s="290" t="str">
        <f>IF(Badges!N350="A","A"," ")</f>
        <v xml:space="preserve"> </v>
      </c>
    </row>
    <row r="70" spans="1:19" ht="23.25">
      <c r="A70" s="471" t="str">
        <f ca="1">MID(CELL("filename",A8),FIND(IF(ISERROR(FIND("]",CELL("filename",A8))),"$","]"),CELL("filename",A8))+1,256)</f>
        <v>Brownie 11</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IF('Age-Level'!N6="A","A","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IF('Age-Level'!N7="A","A"," ")</f>
        <v xml:space="preserve"> </v>
      </c>
    </row>
    <row r="73" spans="1:19">
      <c r="A73" s="485" t="str">
        <f>Summary!A23</f>
        <v>Painting</v>
      </c>
      <c r="B73" s="486"/>
      <c r="C73" s="342" t="str">
        <f>IF(Badges!N376="C","C",IF(Badges!N376="P","P",""))</f>
        <v/>
      </c>
      <c r="E73" s="289"/>
      <c r="F73" s="292" t="str">
        <f>Badges!C387</f>
        <v>Play popcorn</v>
      </c>
      <c r="G73" s="290" t="str">
        <f>IF(Badges!N387="A","A"," ")</f>
        <v xml:space="preserve"> </v>
      </c>
      <c r="I73" s="289"/>
      <c r="J73" s="292" t="str">
        <f>Badges!C460</f>
        <v>Get tips from a medical professional</v>
      </c>
      <c r="K73" s="290" t="str">
        <f>IF(Badges!N460="A","A"," ")</f>
        <v xml:space="preserve"> </v>
      </c>
      <c r="M73" s="289"/>
      <c r="N73" s="292" t="str">
        <f>Badges!C534</f>
        <v>Go to the movies with a friend</v>
      </c>
      <c r="O73" s="290" t="str">
        <f>IF(Badges!N534="A","A"," ")</f>
        <v xml:space="preserve"> </v>
      </c>
      <c r="Q73" s="479" t="str">
        <f>'Age-Level'!C8</f>
        <v>Cookie Pin (Year 1)</v>
      </c>
      <c r="R73" s="479"/>
      <c r="S73" s="297" t="str">
        <f>IF('Age-Level'!N8="A","A"," ")</f>
        <v xml:space="preserve"> </v>
      </c>
    </row>
    <row r="74" spans="1:19">
      <c r="A74" s="475" t="str">
        <f>Summary!A24</f>
        <v>Fair Play</v>
      </c>
      <c r="B74" s="476"/>
      <c r="C74" s="291" t="str">
        <f>IF(Badges!N399="C","C",IF(Badges!N399="P","P",""))</f>
        <v/>
      </c>
      <c r="E74" s="289"/>
      <c r="F74" s="292" t="str">
        <f>Badges!C388</f>
        <v>Untangle yourself from a human</v>
      </c>
      <c r="G74" s="290" t="str">
        <f>IF(Badges!N388="A","A"," ")</f>
        <v xml:space="preserve"> </v>
      </c>
      <c r="I74" s="289"/>
      <c r="J74" s="292" t="str">
        <f>Badges!C461</f>
        <v>Learn with the Red Cross</v>
      </c>
      <c r="K74" s="290" t="str">
        <f>IF(Badges!N461="A","A"," ")</f>
        <v xml:space="preserve"> </v>
      </c>
      <c r="M74" s="289"/>
      <c r="N74" s="292" t="str">
        <f>Badges!C535</f>
        <v>Get outdoors</v>
      </c>
      <c r="O74" s="290" t="str">
        <f>IF(Badges!N535="A","A"," ")</f>
        <v xml:space="preserve"> </v>
      </c>
      <c r="Q74" s="479" t="str">
        <f>'Age-Level'!C9</f>
        <v>Cookie Rally (Year 2)</v>
      </c>
      <c r="R74" s="479"/>
      <c r="S74" s="297" t="str">
        <f>IF('Age-Level'!N9="A","A"," ")</f>
        <v xml:space="preserve"> </v>
      </c>
    </row>
    <row r="75" spans="1:19">
      <c r="A75" s="475" t="str">
        <f>Summary!A25</f>
        <v>Celebrating Community</v>
      </c>
      <c r="B75" s="476"/>
      <c r="C75" s="291" t="str">
        <f>IF(Badges!N422="C","C",IF(Badges!N422="P","P",""))</f>
        <v/>
      </c>
      <c r="E75" s="289"/>
      <c r="F75" s="292" t="str">
        <f>Badges!C389</f>
        <v>Try a game of Octopus Tag</v>
      </c>
      <c r="G75" s="290" t="str">
        <f>IF(Badges!N389="A","A"," ")</f>
        <v xml:space="preserve"> </v>
      </c>
      <c r="I75" s="289"/>
      <c r="J75" s="292" t="str">
        <f>Badges!C462</f>
        <v>Talk to an EMT</v>
      </c>
      <c r="K75" s="290" t="str">
        <f>IF(Badges!N462="A","A"," ")</f>
        <v xml:space="preserve"> </v>
      </c>
      <c r="M75" s="289"/>
      <c r="N75" s="292" t="str">
        <f>Badges!C536</f>
        <v>Have fun with friends</v>
      </c>
      <c r="O75" s="290" t="str">
        <f>IF(Badges!N536="A","A"," ")</f>
        <v xml:space="preserve"> </v>
      </c>
      <c r="Q75" s="479" t="str">
        <f>'Age-Level'!C10</f>
        <v>Cookie Sales (Year 2)</v>
      </c>
      <c r="R75" s="479"/>
      <c r="S75" s="297" t="str">
        <f>IF('Age-Level'!N10="A","A"," ")</f>
        <v xml:space="preserve"> </v>
      </c>
    </row>
    <row r="76" spans="1:19">
      <c r="A76" s="475" t="str">
        <f>Summary!A26</f>
        <v>Snacks</v>
      </c>
      <c r="B76" s="476"/>
      <c r="C76" s="291" t="str">
        <f>IF(Badges!N445="C","C",IF(Badges!N445="P","P",""))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IF('Age-Level'!N11="A","A"," ")</f>
        <v xml:space="preserve"> </v>
      </c>
    </row>
    <row r="77" spans="1:19">
      <c r="A77" s="475" t="str">
        <f>Summary!A27</f>
        <v>Brownie First Aid</v>
      </c>
      <c r="B77" s="476"/>
      <c r="C77" s="291" t="str">
        <f>IF(Badges!N468="C","C",IF(Badges!N468="P","P",""))</f>
        <v/>
      </c>
      <c r="E77" s="289"/>
      <c r="F77" s="292" t="str">
        <f>Badges!C391</f>
        <v>See a sport live or on television</v>
      </c>
      <c r="G77" s="290" t="str">
        <f>IF(Badges!N391="A","A"," ")</f>
        <v xml:space="preserve"> </v>
      </c>
      <c r="I77" s="289"/>
      <c r="J77" s="292" t="str">
        <f>Badges!C464</f>
        <v>Take a hike</v>
      </c>
      <c r="K77" s="290" t="str">
        <f>IF(Badges!N464="A","A"," ")</f>
        <v xml:space="preserve"> </v>
      </c>
      <c r="M77" s="289">
        <v>1</v>
      </c>
      <c r="N77" s="292" t="str">
        <f>Badges!C540</f>
        <v>Learn what every person needs</v>
      </c>
      <c r="O77" s="304"/>
      <c r="Q77" s="479" t="str">
        <f>Summary!A66</f>
        <v>Fall Sales (Year 1)</v>
      </c>
      <c r="R77" s="479"/>
      <c r="S77" s="291" t="str">
        <f>IF('Age-Level'!N13="A","A","")</f>
        <v/>
      </c>
    </row>
    <row r="78" spans="1:19">
      <c r="A78" s="475" t="str">
        <f>Summary!A28</f>
        <v>Brownie Girl Scout Way</v>
      </c>
      <c r="B78" s="476"/>
      <c r="C78" s="291" t="str">
        <f>IF(Badges!N491="C","C",IF(Badges!N491="P","P",""))</f>
        <v/>
      </c>
      <c r="E78" s="289"/>
      <c r="F78" s="292" t="str">
        <f>Badges!C392</f>
        <v>Make more points</v>
      </c>
      <c r="G78" s="290" t="str">
        <f>IF(Badges!N392="A","A"," ")</f>
        <v xml:space="preserve"> </v>
      </c>
      <c r="I78" s="289"/>
      <c r="J78" s="292" t="str">
        <f>Badges!C465</f>
        <v>Read all about it</v>
      </c>
      <c r="K78" s="290" t="str">
        <f>IF(Badges!N465="A","A"," ")</f>
        <v xml:space="preserve"> </v>
      </c>
      <c r="M78" s="289"/>
      <c r="N78" s="292" t="str">
        <f>Badges!C541</f>
        <v>Create a list</v>
      </c>
      <c r="O78" s="290" t="str">
        <f>IF(Badges!N541="A","A"," ")</f>
        <v xml:space="preserve"> </v>
      </c>
      <c r="Q78" s="479" t="str">
        <f>Summary!A67</f>
        <v>Fall Sales (Year 2)</v>
      </c>
      <c r="R78" s="479"/>
      <c r="S78" s="291" t="str">
        <f>IF('Age-Level'!N14="A","A","")</f>
        <v/>
      </c>
    </row>
    <row r="79" spans="1:19">
      <c r="A79" s="477" t="str">
        <f>Summary!A29</f>
        <v>Bugs</v>
      </c>
      <c r="B79" s="478"/>
      <c r="C79" s="341" t="str">
        <f>IF(Badges!N514="C","C",IF(Badges!N514="P","P",""))</f>
        <v/>
      </c>
      <c r="E79" s="289"/>
      <c r="F79" s="292" t="str">
        <f>Badges!C393</f>
        <v>Keep score for a sport you play</v>
      </c>
      <c r="G79" s="290" t="str">
        <f>IF(Badges!N393="A","A"," ")</f>
        <v xml:space="preserve"> </v>
      </c>
      <c r="I79" s="289"/>
      <c r="J79" s="292" t="str">
        <f>Badges!C466</f>
        <v>Talk to an outdoor expert</v>
      </c>
      <c r="K79" s="290" t="str">
        <f>IF(Badges!N466="A","A"," ")</f>
        <v xml:space="preserve"> </v>
      </c>
      <c r="M79" s="289"/>
      <c r="N79" s="292" t="str">
        <f>Badges!C542</f>
        <v>Create posters</v>
      </c>
      <c r="O79" s="290" t="str">
        <f>IF(Badges!N542="A","A"," ")</f>
        <v xml:space="preserve"> </v>
      </c>
      <c r="Q79" s="479" t="str">
        <f>Summary!A68</f>
        <v>Thinking Day (Year 1)</v>
      </c>
      <c r="R79" s="479"/>
      <c r="S79" s="291" t="str">
        <f>IF('Age-Level'!N16="A","A","")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IF(Badges!N543="A","A"," ")</f>
        <v xml:space="preserve"> </v>
      </c>
      <c r="Q80" s="479" t="str">
        <f>Summary!A69</f>
        <v>Thinking Day (Year 2)</v>
      </c>
      <c r="R80" s="479"/>
      <c r="S80" s="291" t="str">
        <f>IF('Age-Level'!N17="A","A","")</f>
        <v/>
      </c>
    </row>
    <row r="81" spans="1:22">
      <c r="A81" s="485" t="str">
        <f>Summary!A31</f>
        <v>Money Manager</v>
      </c>
      <c r="B81" s="486"/>
      <c r="C81" s="342" t="str">
        <f>IF(Badges!N538="C","C",IF(Badges!N538="P","P",""))</f>
        <v/>
      </c>
      <c r="E81" s="289"/>
      <c r="F81" s="292" t="str">
        <f>Badges!C395</f>
        <v xml:space="preserve">Make a team relay that </v>
      </c>
      <c r="G81" s="290" t="str">
        <f>IF(Badges!N395="A","A","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IF('Age-Level'!N19="A","A","")</f>
        <v/>
      </c>
    </row>
    <row r="82" spans="1:22">
      <c r="A82" s="475" t="str">
        <f>Summary!A32</f>
        <v>Philanthropist</v>
      </c>
      <c r="B82" s="476"/>
      <c r="C82" s="291" t="str">
        <f>IF(Badges!N561="C","C",IF(Badges!N561="P","P",""))</f>
        <v/>
      </c>
      <c r="E82" s="289"/>
      <c r="F82" s="292" t="str">
        <f>Badges!C396</f>
        <v>Make a theme day</v>
      </c>
      <c r="G82" s="290" t="str">
        <f>IF(Badges!N396="A","A"," ")</f>
        <v xml:space="preserve"> </v>
      </c>
      <c r="I82" s="289"/>
      <c r="J82" s="292" t="str">
        <f>Badges!C471</f>
        <v>Learn three new Girl Scout songs</v>
      </c>
      <c r="K82" s="290" t="str">
        <f>IF(Badges!N471="A","A"," ")</f>
        <v xml:space="preserve"> </v>
      </c>
      <c r="M82" s="289"/>
      <c r="N82" s="292" t="str">
        <f>Badges!C545</f>
        <v>Do you own research</v>
      </c>
      <c r="O82" s="290" t="str">
        <f>IF(Badges!N545="A","A"," ")</f>
        <v xml:space="preserve"> </v>
      </c>
      <c r="Q82" s="479" t="str">
        <f>Summary!A71</f>
        <v>Rededication (1st year)</v>
      </c>
      <c r="R82" s="479"/>
      <c r="S82" s="291" t="str">
        <f>IF('Age-Level'!N20="A","A","")</f>
        <v/>
      </c>
    </row>
    <row r="83" spans="1:22">
      <c r="A83" s="491" t="str">
        <f>Summary!A33</f>
        <v>Cookie Business</v>
      </c>
      <c r="B83" s="492"/>
      <c r="C83" s="493"/>
      <c r="D83" s="133"/>
      <c r="E83" s="289"/>
      <c r="F83" s="292" t="str">
        <f>Badges!C397</f>
        <v>Make up a championship</v>
      </c>
      <c r="G83" s="290" t="str">
        <f>IF(Badges!N397="A","A"," ")</f>
        <v xml:space="preserve"> </v>
      </c>
      <c r="I83" s="289"/>
      <c r="J83" s="292" t="str">
        <f>Badges!C472</f>
        <v>Learn a new singing game</v>
      </c>
      <c r="K83" s="290" t="str">
        <f>IF(Badges!N472="A","A"," ")</f>
        <v xml:space="preserve"> </v>
      </c>
      <c r="M83" s="289"/>
      <c r="N83" s="292" t="str">
        <f>Badges!C546</f>
        <v>Take a field trip</v>
      </c>
      <c r="O83" s="290" t="str">
        <f>IF(Badges!N546="A","A"," ")</f>
        <v xml:space="preserve"> </v>
      </c>
      <c r="Q83" s="479" t="str">
        <f>Summary!A72</f>
        <v>Rededication (2nd year)</v>
      </c>
      <c r="R83" s="479"/>
      <c r="S83" s="291" t="str">
        <f>IF('Age-Level'!N21="A","A","")</f>
        <v/>
      </c>
    </row>
    <row r="84" spans="1:22">
      <c r="A84" s="475" t="str">
        <f>Summary!A34</f>
        <v>Meet My Customers</v>
      </c>
      <c r="B84" s="476"/>
      <c r="C84" s="291" t="str">
        <f>IF(Badges!N575="C","C",IF(Badges!N575="P","P",""))</f>
        <v/>
      </c>
      <c r="E84" s="466" t="str">
        <f>Badges!B400</f>
        <v>Celebrating Community</v>
      </c>
      <c r="F84" s="466"/>
      <c r="G84" s="466"/>
      <c r="I84" s="289"/>
      <c r="J84" s="292" t="str">
        <f>Badges!C473</f>
        <v>Make up your own song based on</v>
      </c>
      <c r="K84" s="290" t="str">
        <f>IF(Badges!N473="A","A"," ")</f>
        <v xml:space="preserve"> </v>
      </c>
      <c r="M84" s="289"/>
      <c r="N84" s="292" t="str">
        <f>Badges!C547</f>
        <v>Invite a guest speaker</v>
      </c>
      <c r="O84" s="290" t="str">
        <f>IF(Badges!N547="A","A"," ")</f>
        <v xml:space="preserve"> </v>
      </c>
      <c r="Q84" s="479" t="str">
        <f>Summary!A73</f>
        <v>Rededication (3rd year)</v>
      </c>
      <c r="R84" s="479"/>
      <c r="S84" s="291" t="str">
        <f>IF('Age-Level'!N22="A","A","")</f>
        <v/>
      </c>
    </row>
    <row r="85" spans="1:22">
      <c r="A85" s="475" t="str">
        <f>Summary!A35</f>
        <v>Give Back</v>
      </c>
      <c r="B85" s="476"/>
      <c r="C85" s="291" t="str">
        <f>IF(Badges!N588="C","C",IF(Badges!N588="P","P",""))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IF('Age-Level'!N29="C","C","")</f>
        <v/>
      </c>
    </row>
    <row r="86" spans="1:22">
      <c r="A86" s="351"/>
      <c r="B86" s="351"/>
      <c r="C86" s="365"/>
      <c r="E86" s="289"/>
      <c r="F86" s="292" t="str">
        <f>Badges!C402</f>
        <v>Go on a flag hunt</v>
      </c>
      <c r="G86" s="290" t="str">
        <f>IF(Badges!N402="A","A"," ")</f>
        <v xml:space="preserve"> </v>
      </c>
      <c r="I86" s="289"/>
      <c r="J86" s="292" t="str">
        <f>Badges!C475</f>
        <v>Throw a birthday bash</v>
      </c>
      <c r="K86" s="290" t="str">
        <f>IF(Badges!N475="A","A"," ")</f>
        <v xml:space="preserve"> </v>
      </c>
      <c r="M86" s="289"/>
      <c r="N86" s="292" t="str">
        <f>Badges!C549</f>
        <v>Do you own research</v>
      </c>
      <c r="O86" s="290" t="str">
        <f>IF(Badges!N549="A","A"," ")</f>
        <v xml:space="preserve"> </v>
      </c>
      <c r="Q86" s="301">
        <v>1</v>
      </c>
      <c r="R86" s="354" t="str">
        <f>'Age-Level'!C24</f>
        <v>Choose one line from the Law</v>
      </c>
      <c r="S86" s="291" t="str">
        <f>IF('Age-Level'!N24="A","A","")</f>
        <v/>
      </c>
    </row>
    <row r="87" spans="1:22">
      <c r="A87" s="464" t="s">
        <v>83</v>
      </c>
      <c r="B87" s="465"/>
      <c r="C87" s="465"/>
      <c r="E87" s="289"/>
      <c r="F87" s="292" t="str">
        <f>Badges!C403</f>
        <v>Draw your state's symbols</v>
      </c>
      <c r="G87" s="290" t="str">
        <f>IF(Badges!N403="A","A"," ")</f>
        <v xml:space="preserve"> </v>
      </c>
      <c r="I87" s="289"/>
      <c r="J87" s="292" t="str">
        <f>Badges!C476</f>
        <v>Make a birthday card for a Daisy</v>
      </c>
      <c r="K87" s="290" t="str">
        <f>IF(Badges!N476="A","A"," ")</f>
        <v xml:space="preserve"> </v>
      </c>
      <c r="M87" s="289"/>
      <c r="N87" s="292" t="str">
        <f>Badges!C550</f>
        <v>Get secondhand knowledge</v>
      </c>
      <c r="O87" s="290" t="str">
        <f>IF(Badges!N550="A","A"," ")</f>
        <v xml:space="preserve"> </v>
      </c>
      <c r="Q87" s="302">
        <v>2</v>
      </c>
      <c r="R87" s="354" t="str">
        <f>'Age-Level'!C25</f>
        <v>Find a woman in your community</v>
      </c>
      <c r="S87" s="291" t="str">
        <f>IF('Age-Level'!N25="A","A","")</f>
        <v/>
      </c>
    </row>
    <row r="88" spans="1:22">
      <c r="B88" s="497" t="str">
        <f>'Journey Awards'!A6</f>
        <v>Brownie Quest</v>
      </c>
      <c r="C88" s="498"/>
      <c r="E88" s="289"/>
      <c r="F88" s="292" t="str">
        <f>Badges!C404</f>
        <v>Find your own town's symbols</v>
      </c>
      <c r="G88" s="290" t="str">
        <f>IF(Badges!N404="A","A"," ")</f>
        <v xml:space="preserve"> </v>
      </c>
      <c r="I88" s="289"/>
      <c r="J88" s="292" t="str">
        <f>Badges!C477</f>
        <v>Make up a birthday message</v>
      </c>
      <c r="K88" s="290" t="str">
        <f>IF(Badges!N477="A","A"," ")</f>
        <v xml:space="preserve"> </v>
      </c>
      <c r="M88" s="289"/>
      <c r="N88" s="292" t="str">
        <f>Badges!C551</f>
        <v>Invite a guest speaker</v>
      </c>
      <c r="O88" s="290" t="str">
        <f>IF(Badges!N551="A","A"," ")</f>
        <v xml:space="preserve"> </v>
      </c>
      <c r="Q88" s="302">
        <v>3</v>
      </c>
      <c r="R88" s="354" t="str">
        <f>'Age-Level'!C26</f>
        <v>Gather three inspirational quotes</v>
      </c>
      <c r="S88" s="291" t="str">
        <f>IF('Age-Level'!N26="A","A","")</f>
        <v/>
      </c>
    </row>
    <row r="89" spans="1:22">
      <c r="B89" s="298" t="str">
        <f>'Journey Awards'!B7</f>
        <v>The Discover Key</v>
      </c>
      <c r="C89" s="297" t="str">
        <f>'Journey Awards'!N11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IF('Age-Level'!N27="A","A","")</f>
        <v/>
      </c>
    </row>
    <row r="90" spans="1:22">
      <c r="B90" s="298" t="str">
        <f>'Journey Awards'!B12</f>
        <v>The Connect Key</v>
      </c>
      <c r="C90" s="297" t="str">
        <f>'Journey Awards'!N16</f>
        <v/>
      </c>
      <c r="E90" s="289"/>
      <c r="F90" s="292" t="str">
        <f>Badges!C406</f>
        <v>Choose natinoal songs</v>
      </c>
      <c r="G90" s="290" t="str">
        <f>IF(Badges!N406="A","A"," ")</f>
        <v xml:space="preserve"> </v>
      </c>
      <c r="I90" s="289"/>
      <c r="J90" s="292" t="str">
        <f>Badges!C479</f>
        <v>Make up a game about your</v>
      </c>
      <c r="K90" s="290" t="str">
        <f>IF(Badges!N479="A","A"," ")</f>
        <v xml:space="preserve"> </v>
      </c>
      <c r="M90" s="289"/>
      <c r="N90" s="292" t="str">
        <f>Badges!C553</f>
        <v>Take a field trip</v>
      </c>
      <c r="O90" s="290" t="str">
        <f>IF(Badges!N553="A","A"," ")</f>
        <v xml:space="preserve"> </v>
      </c>
      <c r="Q90" s="355">
        <v>5</v>
      </c>
      <c r="R90" s="354" t="str">
        <f>'Age-Level'!C28</f>
        <v>Keep the connection strong.</v>
      </c>
      <c r="S90" s="291" t="str">
        <f>IF('Age-Level'!N28="A","A","")</f>
        <v/>
      </c>
    </row>
    <row r="91" spans="1:22">
      <c r="B91" s="298" t="str">
        <f>'Journey Awards'!B17</f>
        <v>The Take Action Key</v>
      </c>
      <c r="C91" s="297" t="str">
        <f>'Journey Awards'!N21</f>
        <v/>
      </c>
      <c r="E91" s="289"/>
      <c r="F91" s="292" t="str">
        <f>Badges!C407</f>
        <v>Pick three community songs</v>
      </c>
      <c r="G91" s="290" t="str">
        <f>IF(Badges!N407="A","A"," ")</f>
        <v xml:space="preserve"> </v>
      </c>
      <c r="I91" s="289"/>
      <c r="J91" s="292" t="str">
        <f>Badges!C480</f>
        <v>Create a story, play, or puppet</v>
      </c>
      <c r="K91" s="290" t="str">
        <f>IF(Badges!N480="A","A"," ")</f>
        <v xml:space="preserve"> </v>
      </c>
      <c r="M91" s="289"/>
      <c r="N91" s="292" t="str">
        <f>Badges!C554</f>
        <v>Invite a guest speaker</v>
      </c>
      <c r="O91" s="290" t="str">
        <f>IF(Badges!N554="A","A"," ")</f>
        <v xml:space="preserve"> </v>
      </c>
      <c r="Q91" s="489" t="str">
        <f>Summary!A75</f>
        <v>My Promise, My Faith (Year 2)</v>
      </c>
      <c r="R91" s="482"/>
      <c r="S91" s="336" t="str">
        <f>IF('Age-Level'!N35="C","C","")</f>
        <v/>
      </c>
    </row>
    <row r="92" spans="1:22">
      <c r="B92" s="298" t="str">
        <f>'Journey Awards'!B22</f>
        <v>The Brownie Quest Award</v>
      </c>
      <c r="C92" s="297" t="str">
        <f>'Journey Awards'!N24</f>
        <v/>
      </c>
      <c r="E92" s="289"/>
      <c r="F92" s="292" t="str">
        <f>Badges!C408</f>
        <v>Find three celebration songs</v>
      </c>
      <c r="G92" s="290" t="str">
        <f>IF(Badges!N408="A","A"," ")</f>
        <v xml:space="preserve"> </v>
      </c>
      <c r="I92" s="289"/>
      <c r="J92" s="292" t="str">
        <f>Badges!C481</f>
        <v>Make a team mural, collage, flag</v>
      </c>
      <c r="K92" s="290" t="str">
        <f>IF(Badges!N481="A","A"," ")</f>
        <v xml:space="preserve"> </v>
      </c>
      <c r="M92" s="289"/>
      <c r="N92" s="292" t="str">
        <f>Badges!C555</f>
        <v>Find out about helping people</v>
      </c>
      <c r="O92" s="290" t="str">
        <f>IF(Badges!N555="A","A"," ")</f>
        <v xml:space="preserve"> </v>
      </c>
      <c r="Q92" s="301">
        <v>1</v>
      </c>
      <c r="R92" s="354" t="str">
        <f>'Age-Level'!C31</f>
        <v>Choose one line from the Law</v>
      </c>
      <c r="S92" s="291" t="str">
        <f>IF('Age-Level'!N31="A","A","")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IF('Age-Level'!N32="A","A","")</f>
        <v/>
      </c>
    </row>
    <row r="94" spans="1:22">
      <c r="A94" s="349"/>
      <c r="B94" s="298" t="str">
        <f>'Journey Awards'!B28</f>
        <v>LOVE Water</v>
      </c>
      <c r="C94" s="297" t="str">
        <f>'Journey Awards'!N31</f>
        <v/>
      </c>
      <c r="E94" s="289"/>
      <c r="F94" s="292" t="str">
        <f>Badges!C410</f>
        <v>Join a parade</v>
      </c>
      <c r="G94" s="290" t="str">
        <f>IF(Badges!N410="A","A"," ")</f>
        <v xml:space="preserve"> </v>
      </c>
      <c r="I94" s="289"/>
      <c r="J94" s="292" t="str">
        <f>Badges!C483</f>
        <v>A better room or home</v>
      </c>
      <c r="K94" s="290" t="str">
        <f>IF(Badges!N483="A","A"," ")</f>
        <v xml:space="preserve"> </v>
      </c>
      <c r="M94" s="289"/>
      <c r="N94" s="292" t="str">
        <f>Badges!C557</f>
        <v>Donate money</v>
      </c>
      <c r="O94" s="290" t="str">
        <f>IF(Badges!N557="A","A"," ")</f>
        <v xml:space="preserve"> </v>
      </c>
      <c r="Q94" s="302">
        <v>3</v>
      </c>
      <c r="R94" s="354" t="str">
        <f>'Age-Level'!C33</f>
        <v>Gather three inspirational quotes</v>
      </c>
      <c r="S94" s="291" t="str">
        <f>IF('Age-Level'!N33="A","A","")</f>
        <v/>
      </c>
    </row>
    <row r="95" spans="1:22">
      <c r="A95" s="349"/>
      <c r="B95" s="298" t="str">
        <f>'Journey Awards'!B32</f>
        <v>SAVE Water</v>
      </c>
      <c r="C95" s="297" t="str">
        <f>'Journey Awards'!N34</f>
        <v/>
      </c>
      <c r="E95" s="289"/>
      <c r="F95" s="292" t="str">
        <f>Badges!C411</f>
        <v>Learn to march</v>
      </c>
      <c r="G95" s="290" t="str">
        <f>IF(Badges!N411="A","A"," ")</f>
        <v xml:space="preserve"> </v>
      </c>
      <c r="I95" s="289"/>
      <c r="J95" s="292" t="str">
        <f>Badges!C484</f>
        <v>A better meeting place</v>
      </c>
      <c r="K95" s="290" t="str">
        <f>IF(Badges!N484="A","A"," ")</f>
        <v xml:space="preserve"> </v>
      </c>
      <c r="M95" s="289"/>
      <c r="N95" s="292" t="str">
        <f>Badges!C558</f>
        <v>Organize a great food donation</v>
      </c>
      <c r="O95" s="290" t="str">
        <f>IF(Badges!N558="A","A"," ")</f>
        <v xml:space="preserve"> </v>
      </c>
      <c r="Q95" s="302">
        <v>4</v>
      </c>
      <c r="R95" s="354" t="str">
        <f>'Age-Level'!C34</f>
        <v>Make something to remind you</v>
      </c>
      <c r="S95" s="291" t="str">
        <f>IF('Age-Level'!N34="A","A","")</f>
        <v/>
      </c>
      <c r="U95" s="288"/>
      <c r="V95" s="288"/>
    </row>
    <row r="96" spans="1:22">
      <c r="A96" s="226"/>
      <c r="B96" s="298" t="str">
        <f>'Journey Awards'!B35</f>
        <v>SHARE Water</v>
      </c>
      <c r="C96" s="297" t="str">
        <f>'Journey Awards'!N37</f>
        <v/>
      </c>
      <c r="E96" s="289"/>
      <c r="F96" s="292" t="str">
        <f>Badges!C412</f>
        <v>See a band review or field show</v>
      </c>
      <c r="G96" s="290" t="str">
        <f>IF(Badges!N412="A","A"," ")</f>
        <v xml:space="preserve"> </v>
      </c>
      <c r="I96" s="289"/>
      <c r="J96" s="292" t="str">
        <f>Badges!C485</f>
        <v>A better classroom</v>
      </c>
      <c r="K96" s="290" t="str">
        <f>IF(Badges!N485="A","A"," ")</f>
        <v xml:space="preserve"> </v>
      </c>
      <c r="M96" s="289"/>
      <c r="N96" s="292" t="str">
        <f>Badges!C559</f>
        <v>Host a clothing-donation party</v>
      </c>
      <c r="O96" s="290" t="str">
        <f>IF(Badges!N559="A","A"," ")</f>
        <v xml:space="preserve"> </v>
      </c>
      <c r="Q96" s="355">
        <v>5</v>
      </c>
      <c r="R96" s="354" t="str">
        <f>'Age-Level'!C35</f>
        <v>Keep the connection strong.</v>
      </c>
      <c r="S96" s="291" t="str">
        <f>IF('Age-Level'!N35="A","A","")</f>
        <v/>
      </c>
      <c r="U96" s="288"/>
      <c r="V96" s="288"/>
    </row>
    <row r="97" spans="1:23">
      <c r="A97" s="226"/>
      <c r="B97" s="298" t="str">
        <f>'Journey Awards'!B38</f>
        <v>WOW!</v>
      </c>
      <c r="C97" s="297" t="str">
        <f>'Journey Awards'!N40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IF('Age-Level'!N38="A","A","")</f>
        <v/>
      </c>
      <c r="U97" s="288"/>
      <c r="V97" s="288"/>
    </row>
    <row r="98" spans="1:23" ht="14.25" customHeight="1">
      <c r="B98" s="352" t="str">
        <f>'Journey Awards'!A43</f>
        <v>A World of Girls</v>
      </c>
      <c r="C98" s="353"/>
      <c r="E98" s="289"/>
      <c r="F98" s="292" t="str">
        <f>Badges!C414</f>
        <v>Follow a landmark trail</v>
      </c>
      <c r="G98" s="290" t="str">
        <f>IF(Badges!N414="A","A"," ")</f>
        <v xml:space="preserve"> </v>
      </c>
      <c r="I98" s="289"/>
      <c r="J98" s="292" t="str">
        <f>Badges!C487</f>
        <v>Follow in a Girl Scout's footsteps</v>
      </c>
      <c r="K98" s="290" t="str">
        <f>IF(Badges!N487="A","A"," ")</f>
        <v xml:space="preserve"> </v>
      </c>
      <c r="M98" s="289">
        <v>1</v>
      </c>
      <c r="N98" s="292" t="str">
        <f>Badges!C564</f>
        <v>Find out where your customers are</v>
      </c>
      <c r="O98" s="304"/>
      <c r="Q98" s="479" t="str">
        <f>Summary!A77</f>
        <v>Journey Summit Pin</v>
      </c>
      <c r="R98" s="479"/>
      <c r="S98" s="291" t="str">
        <f>IF('Age-Level'!N40="C","C","")</f>
        <v/>
      </c>
      <c r="U98" s="288"/>
      <c r="V98" s="288"/>
    </row>
    <row r="99" spans="1:23">
      <c r="B99" s="298" t="str">
        <f>'Journey Awards'!B44</f>
        <v>Hear a Story</v>
      </c>
      <c r="C99" s="297" t="str">
        <f>'Journey Awards'!N46</f>
        <v/>
      </c>
      <c r="E99" s="289"/>
      <c r="F99" s="292" t="str">
        <f>Badges!C415</f>
        <v>Tour a landmark that honors the</v>
      </c>
      <c r="G99" s="290" t="str">
        <f>IF(Badges!N415="A","A"," ")</f>
        <v xml:space="preserve"> </v>
      </c>
      <c r="I99" s="289"/>
      <c r="J99" s="292" t="str">
        <f>Badges!C488</f>
        <v>Read the Brownie Story from an</v>
      </c>
      <c r="K99" s="290" t="str">
        <f>IF(Badges!N488="A","A"," ")</f>
        <v xml:space="preserve"> </v>
      </c>
      <c r="M99" s="289"/>
      <c r="N99" s="292" t="str">
        <f>Badges!C565</f>
        <v xml:space="preserve">Talk to your family or Brownie </v>
      </c>
      <c r="O99" s="290" t="str">
        <f>IF(Badges!N565="A","A"," ")</f>
        <v xml:space="preserve"> </v>
      </c>
      <c r="Q99" s="479" t="str">
        <f>Summary!A78</f>
        <v>Safety Award</v>
      </c>
      <c r="R99" s="480"/>
      <c r="S99" s="300"/>
      <c r="U99" s="366"/>
      <c r="V99" s="367"/>
      <c r="W99" s="350"/>
    </row>
    <row r="100" spans="1:23">
      <c r="B100" s="298" t="str">
        <f>'Journey Awards'!B47</f>
        <v>Change a Story</v>
      </c>
      <c r="C100" s="297" t="str">
        <f>'Journey Awards'!N49</f>
        <v/>
      </c>
      <c r="E100" s="289"/>
      <c r="F100" s="292" t="str">
        <f>Badges!C416</f>
        <v>Make a landmark map</v>
      </c>
      <c r="G100" s="290" t="str">
        <f>IF(Badges!N416="A","A"," ")</f>
        <v xml:space="preserve"> </v>
      </c>
      <c r="I100" s="289"/>
      <c r="J100" s="292" t="str">
        <f>Badges!C489</f>
        <v>Make up a story about Campbell</v>
      </c>
      <c r="K100" s="290" t="str">
        <f>IF(Badges!N489="A","A"," ")</f>
        <v xml:space="preserve"> </v>
      </c>
      <c r="M100" s="289">
        <v>2</v>
      </c>
      <c r="N100" s="292" t="str">
        <f>Badges!C566</f>
        <v>Talk to some customers</v>
      </c>
      <c r="O100" s="304"/>
      <c r="Q100" s="301">
        <v>1</v>
      </c>
      <c r="R100" s="354" t="str">
        <f>'Age-Level'!C42</f>
        <v xml:space="preserve">Talk to a teacher, parent, or </v>
      </c>
      <c r="S100" s="291" t="str">
        <f>IF('Age-Level'!N42="A","A","")</f>
        <v/>
      </c>
      <c r="U100" s="288"/>
      <c r="V100" s="288"/>
    </row>
    <row r="101" spans="1:23">
      <c r="B101" s="298" t="str">
        <f>'Journey Awards'!B50</f>
        <v>Tell a Story</v>
      </c>
      <c r="C101" s="297" t="str">
        <f>'Journey Awards'!N52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IF(Badges!N567="A","A"," ")</f>
        <v xml:space="preserve"> </v>
      </c>
      <c r="Q101" s="302">
        <v>2</v>
      </c>
      <c r="R101" s="354" t="str">
        <f>'Age-Level'!C43</f>
        <v>Get a map of your neighborhood</v>
      </c>
      <c r="S101" s="291" t="str">
        <f>IF('Age-Level'!N43="A","A","")</f>
        <v/>
      </c>
      <c r="U101" s="288"/>
      <c r="V101" s="288"/>
    </row>
    <row r="102" spans="1:23">
      <c r="B102" s="298" t="str">
        <f>'Journey Awards'!B53</f>
        <v>Better World for Girls!</v>
      </c>
      <c r="C102" s="297" t="str">
        <f>'Journey Awards'!N55</f>
        <v/>
      </c>
      <c r="E102" s="289"/>
      <c r="F102" s="292" t="str">
        <f>Badges!C418</f>
        <v>Join a flag ceremony</v>
      </c>
      <c r="G102" s="290" t="str">
        <f>IF(Badges!N418="A","A","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IF('Age-Level'!N44="A","A","")</f>
        <v/>
      </c>
      <c r="U102" s="288"/>
      <c r="V102" s="288"/>
    </row>
    <row r="103" spans="1:23">
      <c r="B103" s="348"/>
      <c r="C103" s="348"/>
      <c r="E103" s="289"/>
      <c r="F103" s="292" t="str">
        <f>Badges!C419</f>
        <v>Join a town ceremony</v>
      </c>
      <c r="G103" s="290" t="str">
        <f>IF(Badges!N419="A","A"," ")</f>
        <v xml:space="preserve"> </v>
      </c>
      <c r="I103" s="289"/>
      <c r="J103" s="292" t="str">
        <f>Badges!C494</f>
        <v>Talk to a bug specialist in your</v>
      </c>
      <c r="K103" s="290" t="str">
        <f>IF(Badges!N494="A","A"," ")</f>
        <v xml:space="preserve"> </v>
      </c>
      <c r="M103" s="289"/>
      <c r="N103" s="292" t="str">
        <f>Badges!C569</f>
        <v>In your group or with your family</v>
      </c>
      <c r="O103" s="290" t="str">
        <f>IF(Badges!N569="A","A"," ")</f>
        <v xml:space="preserve"> </v>
      </c>
      <c r="Q103" s="302">
        <v>4</v>
      </c>
      <c r="R103" s="354" t="str">
        <f>'Age-Level'!C45</f>
        <v>Choose an upcoming trip you</v>
      </c>
      <c r="S103" s="291" t="str">
        <f>IF('Age-Level'!N45="A","A","")</f>
        <v/>
      </c>
      <c r="U103" s="288"/>
      <c r="V103" s="288"/>
    </row>
    <row r="104" spans="1:23">
      <c r="A104" s="464" t="s">
        <v>427</v>
      </c>
      <c r="B104" s="465"/>
      <c r="C104" s="465"/>
      <c r="E104" s="289"/>
      <c r="F104" s="292" t="str">
        <f>Badges!C420</f>
        <v>Make up your own</v>
      </c>
      <c r="G104" s="290" t="str">
        <f>IF(Badges!N420="A","A"," ")</f>
        <v xml:space="preserve"> </v>
      </c>
      <c r="I104" s="289"/>
      <c r="J104" s="292" t="str">
        <f>Badges!C495</f>
        <v>With an adult's help, find websites</v>
      </c>
      <c r="K104" s="290" t="str">
        <f>IF(Badges!N495="A","A"," ")</f>
        <v xml:space="preserve"> </v>
      </c>
      <c r="M104" s="289">
        <v>4</v>
      </c>
      <c r="N104" s="292" t="str">
        <f>Badges!C570</f>
        <v>Role-play good customer relations</v>
      </c>
      <c r="O104" s="304"/>
      <c r="Q104" s="355">
        <v>5</v>
      </c>
      <c r="R104" s="354" t="str">
        <f>'Age-Level'!C46</f>
        <v>Find out what natural disasters</v>
      </c>
      <c r="S104" s="291" t="str">
        <f>IF('Age-Level'!N46="A","A","")</f>
        <v/>
      </c>
      <c r="U104" s="288"/>
      <c r="V104" s="288"/>
    </row>
    <row r="105" spans="1:23">
      <c r="A105" s="293"/>
      <c r="B105" s="356" t="str">
        <f>Bridging!B6</f>
        <v>Pass It On!</v>
      </c>
      <c r="C105" s="342" t="str">
        <f>IF(Bridging!N10="C","C",IF(Bridging!N10="P","P",""))</f>
        <v/>
      </c>
      <c r="E105" s="466" t="str">
        <f>Badges!B423</f>
        <v>Snacks</v>
      </c>
      <c r="F105" s="467"/>
      <c r="G105" s="467"/>
      <c r="I105" s="289"/>
      <c r="J105" s="292" t="str">
        <f>Badges!C496</f>
        <v>Read a book or watch a video</v>
      </c>
      <c r="K105" s="290" t="str">
        <f>IF(Badges!N496="A","A"," ")</f>
        <v xml:space="preserve"> </v>
      </c>
      <c r="M105" s="289"/>
      <c r="N105" s="292" t="str">
        <f>Badges!C571</f>
        <v>With your friends or family</v>
      </c>
      <c r="O105" s="290" t="str">
        <f>IF(Badges!N571="A","A"," ")</f>
        <v xml:space="preserve"> </v>
      </c>
      <c r="Q105" s="479" t="str">
        <f>'Age-Level'!C49</f>
        <v>International Friendship</v>
      </c>
      <c r="R105" s="479"/>
      <c r="S105" s="291" t="str">
        <f>IF('Age-Level'!N49="A","A","")</f>
        <v/>
      </c>
      <c r="U105" s="288"/>
      <c r="V105" s="288"/>
    </row>
    <row r="106" spans="1:23">
      <c r="A106" s="293"/>
      <c r="B106" s="295" t="str">
        <f>Bridging!B11</f>
        <v>Look Ahead!</v>
      </c>
      <c r="C106" s="291" t="str">
        <f>IF(Bridging!N15="C","C",IF(Bridging!N15="P","P",""))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IF(Bridging!N17="C","C",IF(Bridging!N17="P","P",""))</f>
        <v/>
      </c>
      <c r="E107" s="289"/>
      <c r="F107" s="292" t="str">
        <f>Badges!C425</f>
        <v>Is the food good for me?</v>
      </c>
      <c r="G107" s="290" t="str">
        <f>IF(Badges!N425="A","A"," ")</f>
        <v xml:space="preserve"> </v>
      </c>
      <c r="I107" s="289"/>
      <c r="J107" s="292" t="str">
        <f>Badges!C498</f>
        <v>Make a paper-plate spider</v>
      </c>
      <c r="K107" s="290" t="str">
        <f>IF(Badges!N498="A","A"," ")</f>
        <v xml:space="preserve"> </v>
      </c>
      <c r="M107" s="289"/>
      <c r="N107" s="292" t="str">
        <f>Badges!C573</f>
        <v>Everybody who buys cookies is</v>
      </c>
      <c r="O107" s="290" t="str">
        <f>IF(Badges!N573="A","A"," ")</f>
        <v xml:space="preserve"> </v>
      </c>
      <c r="Q107" s="464" t="s">
        <v>429</v>
      </c>
      <c r="R107" s="468"/>
      <c r="S107" s="468"/>
      <c r="U107" s="288"/>
      <c r="V107" s="288"/>
    </row>
    <row r="108" spans="1:23">
      <c r="B108" s="296" t="s">
        <v>88</v>
      </c>
      <c r="C108" s="291" t="str">
        <f>IF(Bridging!N18="C","C",IF(Bridging!N18="P","P",""))</f>
        <v/>
      </c>
      <c r="E108" s="289"/>
      <c r="F108" s="292" t="str">
        <f>Badges!C426</f>
        <v>Is the food good for the earth?</v>
      </c>
      <c r="G108" s="290" t="str">
        <f>IF(Badges!N426="A","A"," ")</f>
        <v xml:space="preserve"> </v>
      </c>
      <c r="I108" s="289"/>
      <c r="J108" s="292" t="str">
        <f>Badges!C499</f>
        <v>Make an egg-carton caterpillar</v>
      </c>
      <c r="K108" s="290" t="str">
        <f>IF(Badges!N499="A","A"," ")</f>
        <v xml:space="preserve"> </v>
      </c>
      <c r="M108" s="466" t="str">
        <f>Badges!B576</f>
        <v>Give Back</v>
      </c>
      <c r="N108" s="467"/>
      <c r="O108" s="467"/>
      <c r="Q108" s="480" t="str">
        <f>'Fun Patches'!C24</f>
        <v>&lt;List Patch Here&gt;</v>
      </c>
      <c r="R108" s="481"/>
      <c r="S108" s="297" t="str">
        <f>IF('Fun Patches'!N24="A","A"," ")</f>
        <v xml:space="preserve"> </v>
      </c>
      <c r="U108" s="288"/>
      <c r="V108" s="288"/>
    </row>
    <row r="109" spans="1:23">
      <c r="B109" s="338"/>
      <c r="C109" s="350"/>
      <c r="E109" s="289"/>
      <c r="F109" s="292" t="str">
        <f>Badges!C427</f>
        <v>What's in that snack?</v>
      </c>
      <c r="G109" s="290" t="str">
        <f>IF(Badges!N427="A","A"," ")</f>
        <v xml:space="preserve"> </v>
      </c>
      <c r="I109" s="289"/>
      <c r="J109" s="292" t="str">
        <f>Badges!C500</f>
        <v>Make your own butterfly</v>
      </c>
      <c r="K109" s="290" t="str">
        <f>IF(Badges!N500="A","A"," ")</f>
        <v xml:space="preserve"> </v>
      </c>
      <c r="M109" s="289">
        <v>1</v>
      </c>
      <c r="N109" s="292" t="str">
        <f>Badges!C577</f>
        <v>Find out about businesses that</v>
      </c>
      <c r="O109" s="304"/>
      <c r="Q109" s="480" t="str">
        <f>'Fun Patches'!C25</f>
        <v>&lt;List Patch Here&gt;</v>
      </c>
      <c r="R109" s="481"/>
      <c r="S109" s="297" t="str">
        <f>IF('Fun Patches'!N25="A","A","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IF(Badges!N578="A","A"," ")</f>
        <v xml:space="preserve"> </v>
      </c>
      <c r="Q110" s="480" t="str">
        <f>'Fun Patches'!C26</f>
        <v>&lt;List Patch Here&gt;</v>
      </c>
      <c r="R110" s="481"/>
      <c r="S110" s="297" t="str">
        <f>IF('Fun Patches'!N26="A","A"," ")</f>
        <v xml:space="preserve"> </v>
      </c>
      <c r="U110" s="367"/>
      <c r="V110" s="367"/>
      <c r="W110" s="350"/>
    </row>
    <row r="111" spans="1:23">
      <c r="A111" s="289">
        <v>1</v>
      </c>
      <c r="B111" s="292" t="str">
        <f>Badges!C355</f>
        <v>Get Inspired</v>
      </c>
      <c r="C111" s="304"/>
      <c r="E111" s="289"/>
      <c r="F111" s="292" t="str">
        <f>Badges!C429</f>
        <v>Make your own restaurant snack</v>
      </c>
      <c r="G111" s="290" t="str">
        <f>IF(Badges!N429="A","A"," ")</f>
        <v xml:space="preserve"> </v>
      </c>
      <c r="I111" s="289"/>
      <c r="J111" s="292" t="str">
        <f>Badges!C502</f>
        <v>Watch three bugs</v>
      </c>
      <c r="K111" s="290" t="str">
        <f>IF(Badges!N502="A","A"," ")</f>
        <v xml:space="preserve"> </v>
      </c>
      <c r="M111" s="289">
        <v>2</v>
      </c>
      <c r="N111" s="292" t="str">
        <f>Badges!C579</f>
        <v>Set a giving goal</v>
      </c>
      <c r="O111" s="304"/>
      <c r="Q111" s="480" t="str">
        <f>'Fun Patches'!C27</f>
        <v>&lt;List Patch Here&gt;</v>
      </c>
      <c r="R111" s="481"/>
      <c r="S111" s="297" t="str">
        <f>IF('Fun Patches'!N27="A","A"," ")</f>
        <v xml:space="preserve"> </v>
      </c>
      <c r="U111" s="288"/>
      <c r="V111" s="288"/>
    </row>
    <row r="112" spans="1:23">
      <c r="A112" s="289"/>
      <c r="B112" s="292" t="str">
        <f>Badges!C356</f>
        <v>Talk to a painter</v>
      </c>
      <c r="C112" s="290" t="str">
        <f>IF(Badges!N356="A","A"," ")</f>
        <v xml:space="preserve"> </v>
      </c>
      <c r="E112" s="289"/>
      <c r="F112" s="292" t="str">
        <f>Badges!C430</f>
        <v>Make a savory snack from a</v>
      </c>
      <c r="G112" s="290" t="str">
        <f>IF(Badges!N430="A","A"," ")</f>
        <v xml:space="preserve"> </v>
      </c>
      <c r="I112" s="289"/>
      <c r="J112" s="292" t="str">
        <f>Badges!C503</f>
        <v>With an adult, find an ant trail</v>
      </c>
      <c r="K112" s="290" t="str">
        <f>IF(Badges!N503="A","A"," ")</f>
        <v xml:space="preserve"> </v>
      </c>
      <c r="M112" s="289"/>
      <c r="N112" s="292" t="str">
        <f>Badges!C580</f>
        <v xml:space="preserve">With your Brownie friends, talk </v>
      </c>
      <c r="O112" s="290" t="str">
        <f>IF(Badges!N580="A","A"," ")</f>
        <v xml:space="preserve"> </v>
      </c>
      <c r="Q112" s="480" t="str">
        <f>'Fun Patches'!C28</f>
        <v>&lt;List Patch Here&gt;</v>
      </c>
      <c r="R112" s="481"/>
      <c r="S112" s="297" t="str">
        <f>IF('Fun Patches'!N28="A","A"," ")</f>
        <v xml:space="preserve"> </v>
      </c>
      <c r="U112" s="288"/>
      <c r="V112" s="288"/>
    </row>
    <row r="113" spans="1:22">
      <c r="A113" s="289"/>
      <c r="B113" s="292" t="str">
        <f>Badges!C357</f>
        <v>Go to an art show or museum</v>
      </c>
      <c r="C113" s="290" t="str">
        <f>IF(Badges!N357="A","A"," ")</f>
        <v xml:space="preserve"> </v>
      </c>
      <c r="E113" s="289"/>
      <c r="F113" s="292" t="str">
        <f>Badges!C431</f>
        <v>Make a veggie face</v>
      </c>
      <c r="G113" s="290" t="str">
        <f>IF(Badges!N431="A","A"," ")</f>
        <v xml:space="preserve"> </v>
      </c>
      <c r="I113" s="289"/>
      <c r="J113" s="292" t="str">
        <f>Badges!C504</f>
        <v>Make a bug box</v>
      </c>
      <c r="K113" s="290" t="str">
        <f>IF(Badges!N504="A","A"," ")</f>
        <v xml:space="preserve"> </v>
      </c>
      <c r="M113" s="289">
        <v>3</v>
      </c>
      <c r="N113" s="292" t="str">
        <f>Badges!C581</f>
        <v>Involve your customers</v>
      </c>
      <c r="O113" s="304"/>
      <c r="Q113" s="480" t="str">
        <f>'Fun Patches'!C29</f>
        <v>&lt;List Patch Here&gt;</v>
      </c>
      <c r="R113" s="481"/>
      <c r="S113" s="297" t="str">
        <f>IF('Fun Patches'!N29="A","A"," ")</f>
        <v xml:space="preserve"> </v>
      </c>
      <c r="U113" s="288"/>
      <c r="V113" s="288"/>
    </row>
    <row r="114" spans="1:22">
      <c r="A114" s="289"/>
      <c r="B114" s="292" t="str">
        <f>Badges!C358</f>
        <v xml:space="preserve">Team up with an adult to find </v>
      </c>
      <c r="C114" s="290" t="str">
        <f>IF(Badges!N358="A","A","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IF(Badges!N582="A","A"," ")</f>
        <v xml:space="preserve"> </v>
      </c>
      <c r="Q114" s="480" t="str">
        <f>'Fun Patches'!C30</f>
        <v>&lt;List Patch Here&gt;</v>
      </c>
      <c r="R114" s="481"/>
      <c r="S114" s="297" t="str">
        <f>IF('Fun Patches'!N30="A","A"," ")</f>
        <v xml:space="preserve"> </v>
      </c>
      <c r="U114" s="288"/>
      <c r="V114" s="288"/>
    </row>
    <row r="115" spans="1:22">
      <c r="A115" s="289">
        <v>2</v>
      </c>
      <c r="B115" s="292" t="str">
        <f>Badges!C359</f>
        <v>Paint the real world</v>
      </c>
      <c r="C115" s="304"/>
      <c r="E115" s="289"/>
      <c r="F115" s="292" t="str">
        <f>Badges!C433</f>
        <v>Create a holiday dessert</v>
      </c>
      <c r="G115" s="290" t="str">
        <f>IF(Badges!N433="A","A"," ")</f>
        <v xml:space="preserve"> </v>
      </c>
      <c r="I115" s="289"/>
      <c r="J115" s="292" t="str">
        <f>Badges!C506</f>
        <v>Draw a cocoon</v>
      </c>
      <c r="K115" s="290" t="str">
        <f>IF(Badges!N506="A","A"," ")</f>
        <v xml:space="preserve"> </v>
      </c>
      <c r="M115" s="289">
        <v>4</v>
      </c>
      <c r="N115" s="292" t="str">
        <f>Badges!C583</f>
        <v>Practice giving back</v>
      </c>
      <c r="O115" s="304"/>
      <c r="Q115" s="480" t="str">
        <f>'Fun Patches'!C31</f>
        <v>&lt;List Patch Here&gt;</v>
      </c>
      <c r="R115" s="481"/>
      <c r="S115" s="297" t="str">
        <f>IF('Fun Patches'!N31="A","A"," ")</f>
        <v xml:space="preserve"> </v>
      </c>
      <c r="U115" s="288"/>
      <c r="V115" s="288"/>
    </row>
    <row r="116" spans="1:22">
      <c r="A116" s="289"/>
      <c r="B116" s="292" t="str">
        <f>Badges!C360</f>
        <v>Paint a portrait of a family</v>
      </c>
      <c r="C116" s="290" t="str">
        <f>IF(Badges!N360="A","A"," ")</f>
        <v xml:space="preserve"> </v>
      </c>
      <c r="E116" s="289"/>
      <c r="F116" s="292" t="str">
        <f>Badges!C434</f>
        <v>Make a snack "in disguise"</v>
      </c>
      <c r="G116" s="290" t="str">
        <f>IF(Badges!N434="A","A"," ")</f>
        <v xml:space="preserve"> </v>
      </c>
      <c r="I116" s="289"/>
      <c r="J116" s="292" t="str">
        <f>Badges!C507</f>
        <v>Make a model of a bug house</v>
      </c>
      <c r="K116" s="290" t="str">
        <f>IF(Badges!N507="A","A"," ")</f>
        <v xml:space="preserve"> </v>
      </c>
      <c r="M116" s="289"/>
      <c r="N116" s="292" t="str">
        <f>Badges!C584</f>
        <v>If you want to help others with your</v>
      </c>
      <c r="O116" s="290" t="str">
        <f>IF(Badges!N584="A","A"," ")</f>
        <v xml:space="preserve"> </v>
      </c>
      <c r="Q116" s="480" t="str">
        <f>'Fun Patches'!C32</f>
        <v>&lt;List Patch Here&gt;</v>
      </c>
      <c r="R116" s="481"/>
      <c r="S116" s="297" t="str">
        <f>IF('Fun Patches'!N32="A","A"," ")</f>
        <v xml:space="preserve"> </v>
      </c>
    </row>
    <row r="117" spans="1:22">
      <c r="A117" s="289"/>
      <c r="B117" s="292" t="str">
        <f>Badges!C361</f>
        <v>Paint an outdoor landscape</v>
      </c>
      <c r="C117" s="290" t="str">
        <f>IF(Badges!N361="A","A"," ")</f>
        <v xml:space="preserve"> </v>
      </c>
      <c r="E117" s="289"/>
      <c r="F117" s="292" t="str">
        <f>Badges!C435</f>
        <v>Make your own cookies</v>
      </c>
      <c r="G117" s="290" t="str">
        <f>IF(Badges!N435="A","A"," ")</f>
        <v xml:space="preserve"> </v>
      </c>
      <c r="I117" s="289"/>
      <c r="J117" s="292" t="str">
        <f>Badges!C508</f>
        <v>For one week, watch a spider</v>
      </c>
      <c r="K117" s="290" t="str">
        <f>IF(Badges!N508="A","A"," ")</f>
        <v xml:space="preserve"> </v>
      </c>
      <c r="M117" s="289">
        <v>5</v>
      </c>
      <c r="N117" s="292" t="str">
        <f>Badges!C585</f>
        <v>Tell your cookie customers how</v>
      </c>
      <c r="O117" s="304"/>
      <c r="Q117" s="480" t="str">
        <f>'Fun Patches'!C33</f>
        <v>&lt;List Patch Here&gt;</v>
      </c>
      <c r="R117" s="481"/>
      <c r="S117" s="297" t="str">
        <f>IF('Fun Patches'!N33="A","A"," ")</f>
        <v xml:space="preserve"> </v>
      </c>
    </row>
    <row r="118" spans="1:22">
      <c r="A118" s="289"/>
      <c r="B118" s="292" t="str">
        <f>Badges!C362</f>
        <v>Paint a still live.</v>
      </c>
      <c r="C118" s="290" t="str">
        <f>IF(Badges!N362="A","A","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IF(Badges!N586="A","A"," ")</f>
        <v xml:space="preserve"> </v>
      </c>
      <c r="Q118" s="480" t="str">
        <f>'Fun Patches'!C34</f>
        <v>&lt;List Patch Here&gt;</v>
      </c>
      <c r="R118" s="481"/>
      <c r="S118" s="297" t="str">
        <f>IF('Fun Patches'!N34="A","A"," ")</f>
        <v xml:space="preserve"> </v>
      </c>
    </row>
    <row r="119" spans="1:22">
      <c r="A119" s="289">
        <v>3</v>
      </c>
      <c r="B119" s="292" t="str">
        <f>Badges!C363</f>
        <v>Paint a mood</v>
      </c>
      <c r="C119" s="304"/>
      <c r="E119" s="289"/>
      <c r="F119" s="292" t="str">
        <f>Badges!C437</f>
        <v>Make no-bake energy bars</v>
      </c>
      <c r="G119" s="290" t="str">
        <f>IF(Badges!N437="A","A"," ")</f>
        <v xml:space="preserve"> </v>
      </c>
      <c r="I119" s="289"/>
      <c r="J119" s="292" t="str">
        <f>Badges!C510</f>
        <v>Visit a farm</v>
      </c>
      <c r="K119" s="290" t="str">
        <f>IF(Badges!N510="A","A"," ")</f>
        <v xml:space="preserve"> </v>
      </c>
      <c r="M119" s="349"/>
      <c r="N119" s="339"/>
      <c r="O119" s="350"/>
      <c r="Q119" s="480" t="str">
        <f>'Fun Patches'!C35</f>
        <v>&lt;List Patch Here&gt;</v>
      </c>
      <c r="R119" s="481"/>
      <c r="S119" s="297" t="str">
        <f>IF('Fun Patches'!N35="A","A"," ")</f>
        <v xml:space="preserve"> </v>
      </c>
    </row>
    <row r="120" spans="1:22">
      <c r="A120" s="289"/>
      <c r="B120" s="292" t="str">
        <f>Badges!C364</f>
        <v>Calm</v>
      </c>
      <c r="C120" s="290" t="str">
        <f>IF(Badges!N364="A","A"," ")</f>
        <v xml:space="preserve"> </v>
      </c>
      <c r="E120" s="289"/>
      <c r="F120" s="292" t="str">
        <f>Badges!C438</f>
        <v>Create a snack for a group</v>
      </c>
      <c r="G120" s="290" t="str">
        <f>IF(Badges!N438="A","A"," ")</f>
        <v xml:space="preserve"> </v>
      </c>
      <c r="I120" s="289"/>
      <c r="J120" s="292" t="str">
        <f>Badges!C511</f>
        <v>Take a bug walk or bug hike</v>
      </c>
      <c r="K120" s="290" t="str">
        <f>IF(Badges!N511="A","A"," ")</f>
        <v xml:space="preserve"> </v>
      </c>
      <c r="M120" s="464" t="s">
        <v>127</v>
      </c>
      <c r="N120" s="468"/>
      <c r="O120" s="468"/>
      <c r="Q120" s="480" t="str">
        <f>'Fun Patches'!C36</f>
        <v>&lt;List Patch Here&gt;</v>
      </c>
      <c r="R120" s="481"/>
      <c r="S120" s="297" t="str">
        <f>IF('Fun Patches'!N36="A","A"," ")</f>
        <v xml:space="preserve"> </v>
      </c>
    </row>
    <row r="121" spans="1:22">
      <c r="A121" s="289"/>
      <c r="B121" s="292" t="str">
        <f>Badges!C365</f>
        <v>Happy</v>
      </c>
      <c r="C121" s="290" t="str">
        <f>IF(Badges!N365="A","A"," ")</f>
        <v xml:space="preserve"> </v>
      </c>
      <c r="E121" s="289"/>
      <c r="F121" s="292" t="str">
        <f>Badges!C439</f>
        <v>Make a lunchtime snack</v>
      </c>
      <c r="G121" s="290" t="str">
        <f>IF(Badges!N439="A","A"," ")</f>
        <v xml:space="preserve"> </v>
      </c>
      <c r="I121" s="289"/>
      <c r="J121" s="292" t="str">
        <f>Badges!C512</f>
        <v>Visit a museum, zoo, or botanical</v>
      </c>
      <c r="K121" s="290" t="str">
        <f>IF(Badges!N512="A","A"," ")</f>
        <v xml:space="preserve"> </v>
      </c>
      <c r="M121" s="482" t="str">
        <f>'Fun Patches'!C5</f>
        <v>&lt;List Patch Here&gt;</v>
      </c>
      <c r="N121" s="483"/>
      <c r="O121" s="290" t="str">
        <f>IF('Fun Patches'!N5="A","A"," ")</f>
        <v xml:space="preserve"> </v>
      </c>
      <c r="Q121" s="480" t="str">
        <f>'Fun Patches'!C37</f>
        <v>&lt;List Patch Here&gt;</v>
      </c>
      <c r="R121" s="481"/>
      <c r="S121" s="297" t="str">
        <f>IF('Fun Patches'!N37="A","A"," ")</f>
        <v xml:space="preserve"> </v>
      </c>
    </row>
    <row r="122" spans="1:22">
      <c r="A122" s="289"/>
      <c r="B122" s="292" t="str">
        <f>Badges!C366</f>
        <v>Angry</v>
      </c>
      <c r="C122" s="290" t="str">
        <f>IF(Badges!N366="A","A","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Patches'!N6="A","A"," ")</f>
        <v xml:space="preserve"> </v>
      </c>
      <c r="Q122" s="480" t="str">
        <f>'Fun Patches'!C38</f>
        <v>&lt;List Patch Here&gt;</v>
      </c>
      <c r="R122" s="481"/>
      <c r="S122" s="297" t="str">
        <f>IF('Fun Patches'!N38="A","A"," ")</f>
        <v xml:space="preserve"> </v>
      </c>
    </row>
    <row r="123" spans="1:22">
      <c r="A123" s="289">
        <v>4</v>
      </c>
      <c r="B123" s="292" t="str">
        <f>Badges!C367</f>
        <v>Paint without brushes</v>
      </c>
      <c r="C123" s="304"/>
      <c r="E123" s="289"/>
      <c r="F123" s="292" t="str">
        <f>Badges!C441</f>
        <v>Make your own milk shake</v>
      </c>
      <c r="G123" s="290" t="str">
        <f>IF(Badges!N441="A","A"," ")</f>
        <v xml:space="preserve"> </v>
      </c>
      <c r="I123" s="289">
        <v>1</v>
      </c>
      <c r="J123" s="292" t="str">
        <f>Badges!C517</f>
        <v>Shop for elf items with your elf doll</v>
      </c>
      <c r="K123" s="304"/>
      <c r="M123" s="480" t="str">
        <f>'Fun Patches'!C7</f>
        <v>&lt;List Patch Here&gt;</v>
      </c>
      <c r="N123" s="481"/>
      <c r="O123" s="297" t="str">
        <f>IF('Fun Patches'!N7="A","A"," ")</f>
        <v xml:space="preserve"> </v>
      </c>
      <c r="Q123" s="480" t="str">
        <f>'Fun Patches'!C39</f>
        <v>&lt;List Patch Here&gt;</v>
      </c>
      <c r="R123" s="481"/>
      <c r="S123" s="297" t="str">
        <f>IF('Fun Patches'!N39="A","A"," ")</f>
        <v xml:space="preserve"> </v>
      </c>
    </row>
    <row r="124" spans="1:22">
      <c r="A124" s="289"/>
      <c r="B124" s="292" t="str">
        <f>Badges!C368</f>
        <v>Paint something from nature</v>
      </c>
      <c r="C124" s="290" t="str">
        <f>IF(Badges!N368="A","A"," ")</f>
        <v xml:space="preserve"> </v>
      </c>
      <c r="E124" s="289"/>
      <c r="F124" s="292" t="str">
        <f>Badges!C442</f>
        <v>Make your own fruit smoothie</v>
      </c>
      <c r="G124" s="290" t="str">
        <f>IF(Badges!N442="A","A"," ")</f>
        <v xml:space="preserve"> </v>
      </c>
      <c r="I124" s="289"/>
      <c r="J124" s="292" t="str">
        <f>Badges!C518</f>
        <v>Go shopping…at home</v>
      </c>
      <c r="K124" s="290" t="str">
        <f>IF(Badges!N518="A","A"," ")</f>
        <v xml:space="preserve"> </v>
      </c>
      <c r="M124" s="480" t="str">
        <f>'Fun Patches'!C8</f>
        <v>&lt;List Patch Here&gt;</v>
      </c>
      <c r="N124" s="481"/>
      <c r="O124" s="297" t="str">
        <f>IF('Fun Patches'!N8="A","A"," ")</f>
        <v xml:space="preserve"> </v>
      </c>
      <c r="Q124" s="480" t="str">
        <f>'Fun Patches'!C40</f>
        <v>&lt;List Patch Here&gt;</v>
      </c>
      <c r="R124" s="481"/>
      <c r="S124" s="297" t="str">
        <f>IF('Fun Patches'!N40="A","A"," ")</f>
        <v xml:space="preserve"> </v>
      </c>
    </row>
    <row r="125" spans="1:22">
      <c r="A125" s="289"/>
      <c r="B125" s="292" t="str">
        <f>Badges!C369</f>
        <v>Paint with indoor objects</v>
      </c>
      <c r="C125" s="290" t="str">
        <f>IF(Badges!N369="A","A"," ")</f>
        <v xml:space="preserve"> </v>
      </c>
      <c r="E125" s="289"/>
      <c r="F125" s="292" t="str">
        <f>Badges!C443</f>
        <v>Make your own party punch</v>
      </c>
      <c r="G125" s="290" t="str">
        <f>IF(Badges!N443="A","A"," ")</f>
        <v xml:space="preserve"> </v>
      </c>
      <c r="I125" s="289"/>
      <c r="J125" s="292" t="str">
        <f>Badges!C519</f>
        <v>Go shopping with a Brownie friends</v>
      </c>
      <c r="K125" s="290" t="str">
        <f>IF(Badges!N519="A","A"," ")</f>
        <v xml:space="preserve"> </v>
      </c>
      <c r="M125" s="480" t="str">
        <f>'Fun Patches'!C9</f>
        <v>&lt;List Patch Here&gt;</v>
      </c>
      <c r="N125" s="481"/>
      <c r="O125" s="297" t="str">
        <f>IF('Fun Patches'!N9="A","A"," ")</f>
        <v xml:space="preserve"> </v>
      </c>
      <c r="Q125" s="480" t="str">
        <f>'Fun Patches'!C41</f>
        <v>&lt;List Patch Here&gt;</v>
      </c>
      <c r="R125" s="481"/>
      <c r="S125" s="297" t="str">
        <f>IF('Fun Patches'!N41="A","A"," ")</f>
        <v xml:space="preserve"> </v>
      </c>
    </row>
    <row r="126" spans="1:22">
      <c r="A126" s="289"/>
      <c r="B126" s="292" t="str">
        <f>Badges!C370</f>
        <v>Paint with a stamp</v>
      </c>
      <c r="C126" s="290" t="str">
        <f>IF(Badges!N370="A","A"," ")</f>
        <v xml:space="preserve"> </v>
      </c>
      <c r="E126" s="466" t="str">
        <f>Badges!B446</f>
        <v>Brownie First Aid</v>
      </c>
      <c r="F126" s="467"/>
      <c r="G126" s="467"/>
      <c r="I126" s="289"/>
      <c r="J126" s="292" t="str">
        <f>Badges!C520</f>
        <v>Go shopping with your Brownie</v>
      </c>
      <c r="K126" s="290" t="str">
        <f>IF(Badges!N520="A","A"," ")</f>
        <v xml:space="preserve"> </v>
      </c>
      <c r="M126" s="480" t="str">
        <f>'Fun Patches'!C10</f>
        <v>&lt;List Patch Here&gt;</v>
      </c>
      <c r="N126" s="481"/>
      <c r="O126" s="297" t="str">
        <f>IF('Fun Patches'!N10="A","A"," ")</f>
        <v xml:space="preserve"> </v>
      </c>
      <c r="Q126" s="480" t="str">
        <f>'Fun Patches'!C42</f>
        <v>&lt;List Patch Here&gt;</v>
      </c>
      <c r="R126" s="481"/>
      <c r="S126" s="297" t="str">
        <f>IF('Fun Patches'!N42="A","A","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Patches'!N11="A","A"," ")</f>
        <v xml:space="preserve"> </v>
      </c>
      <c r="Q127" s="480" t="str">
        <f>'Fun Patches'!C43</f>
        <v>&lt;List Patch Here&gt;</v>
      </c>
      <c r="R127" s="481"/>
      <c r="S127" s="297" t="str">
        <f>IF('Fun Patches'!N43="A","A"," ")</f>
        <v xml:space="preserve"> </v>
      </c>
    </row>
    <row r="128" spans="1:22">
      <c r="A128" s="289"/>
      <c r="B128" s="292" t="str">
        <f>Badges!C372</f>
        <v>Paint a mural that tells a story</v>
      </c>
      <c r="C128" s="290" t="str">
        <f>IF(Badges!N372="A","A"," ")</f>
        <v xml:space="preserve"> </v>
      </c>
      <c r="E128" s="289"/>
      <c r="F128" s="292" t="str">
        <f>Badges!C448</f>
        <v>Role-play 911</v>
      </c>
      <c r="G128" s="290" t="str">
        <f>IF(Badges!N448="A","A"," ")</f>
        <v xml:space="preserve"> </v>
      </c>
      <c r="I128" s="289"/>
      <c r="J128" s="292" t="str">
        <f>Badges!C522</f>
        <v>Shop at a store</v>
      </c>
      <c r="K128" s="290" t="str">
        <f>IF(Badges!N522="A","A"," ")</f>
        <v xml:space="preserve"> </v>
      </c>
      <c r="M128" s="480" t="str">
        <f>'Fun Patches'!C12</f>
        <v>&lt;List Patch Here&gt;</v>
      </c>
      <c r="N128" s="481"/>
      <c r="O128" s="297" t="str">
        <f>IF('Fun Patches'!N12="A","A"," ")</f>
        <v xml:space="preserve"> </v>
      </c>
      <c r="Q128" s="480" t="str">
        <f>'Fun Patches'!C44</f>
        <v>&lt;List Patch Here&gt;</v>
      </c>
      <c r="R128" s="481"/>
      <c r="S128" s="297" t="str">
        <f>IF('Fun Patches'!N44="A","A"," ")</f>
        <v xml:space="preserve"> </v>
      </c>
    </row>
    <row r="129" spans="1:19">
      <c r="A129" s="289"/>
      <c r="B129" s="292" t="str">
        <f>Badges!C373</f>
        <v>Paint a mural about your Girl</v>
      </c>
      <c r="C129" s="290" t="str">
        <f>IF(Badges!N373="A","A"," ")</f>
        <v xml:space="preserve"> </v>
      </c>
      <c r="E129" s="289"/>
      <c r="F129" s="292" t="str">
        <f>Badges!C449</f>
        <v>Practice 911 with a friend or family</v>
      </c>
      <c r="G129" s="290" t="str">
        <f>IF(Badges!N449="A","A"," ")</f>
        <v xml:space="preserve"> </v>
      </c>
      <c r="I129" s="289"/>
      <c r="J129" s="292" t="str">
        <f>Badges!C523</f>
        <v>Shop on paper</v>
      </c>
      <c r="K129" s="290" t="str">
        <f>IF(Badges!N523="A","A"," ")</f>
        <v xml:space="preserve"> </v>
      </c>
      <c r="M129" s="480" t="str">
        <f>'Fun Patches'!C13</f>
        <v>&lt;List Patch Here&gt;</v>
      </c>
      <c r="N129" s="481"/>
      <c r="O129" s="297" t="str">
        <f>IF('Fun Patches'!N13="A","A"," ")</f>
        <v xml:space="preserve"> </v>
      </c>
      <c r="Q129" s="480" t="str">
        <f>'Fun Patches'!C45</f>
        <v>&lt;List Patch Here&gt;</v>
      </c>
      <c r="R129" s="481"/>
      <c r="S129" s="297" t="str">
        <f>IF('Fun Patches'!N45="A","A"," ")</f>
        <v xml:space="preserve"> </v>
      </c>
    </row>
    <row r="130" spans="1:19">
      <c r="A130" s="289"/>
      <c r="B130" s="292" t="str">
        <f>Badges!C374</f>
        <v>Paint a mural that tells the story</v>
      </c>
      <c r="C130" s="290" t="str">
        <f>IF(Badges!N374="A","A"," ")</f>
        <v xml:space="preserve"> </v>
      </c>
      <c r="E130" s="289"/>
      <c r="F130" s="292" t="str">
        <f>Badges!C450</f>
        <v>Get advice from an expert</v>
      </c>
      <c r="G130" s="290" t="str">
        <f>IF(Badges!N450="A","A"," ")</f>
        <v xml:space="preserve"> </v>
      </c>
      <c r="I130" s="289"/>
      <c r="J130" s="292" t="str">
        <f>Badges!C524</f>
        <v>Shop online</v>
      </c>
      <c r="K130" s="290" t="str">
        <f>IF(Badges!N524="A","A"," ")</f>
        <v xml:space="preserve"> </v>
      </c>
      <c r="M130" s="480" t="str">
        <f>'Fun Patches'!C14</f>
        <v>&lt;List Patch Here&gt;</v>
      </c>
      <c r="N130" s="481"/>
      <c r="O130" s="297" t="str">
        <f>IF('Fun Patches'!N14="A","A"," ")</f>
        <v xml:space="preserve"> </v>
      </c>
      <c r="Q130" s="480" t="str">
        <f>'Fun Patches'!C46</f>
        <v>&lt;List Patch Here&gt;</v>
      </c>
      <c r="R130" s="481"/>
      <c r="S130" s="297" t="str">
        <f>IF('Fun Patches'!N46="A","A","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Patches'!N15="A","A"," ")</f>
        <v xml:space="preserve"> </v>
      </c>
      <c r="Q131" s="482" t="str">
        <f>'Fun Patches'!C47</f>
        <v>&lt;List Patch Here&gt;</v>
      </c>
      <c r="R131" s="483"/>
      <c r="S131" s="290" t="str">
        <f>IF('Fun Patches'!N47="A","A"," ")</f>
        <v xml:space="preserve"> </v>
      </c>
    </row>
    <row r="132" spans="1:19">
      <c r="A132" s="289">
        <v>1</v>
      </c>
      <c r="B132" s="292" t="str">
        <f>Badges!C378</f>
        <v>Follow the rules</v>
      </c>
      <c r="C132" s="304"/>
      <c r="E132" s="289"/>
      <c r="F132" s="292" t="str">
        <f>Badges!C452</f>
        <v>Interview a medical professional</v>
      </c>
      <c r="G132" s="290" t="str">
        <f>IF(Badges!N452="A","A"," ")</f>
        <v xml:space="preserve"> </v>
      </c>
      <c r="I132" s="289"/>
      <c r="J132" s="292" t="str">
        <f>Badges!C526</f>
        <v>Browse through catalogs</v>
      </c>
      <c r="K132" s="290" t="str">
        <f>IF(Badges!N526="A","A"," ")</f>
        <v xml:space="preserve"> </v>
      </c>
      <c r="M132" s="480" t="str">
        <f>'Fun Patches'!C16</f>
        <v>&lt;List Patch Here&gt;</v>
      </c>
      <c r="N132" s="481"/>
      <c r="O132" s="297" t="str">
        <f>IF('Fun Patches'!N16="A","A"," ")</f>
        <v xml:space="preserve"> </v>
      </c>
      <c r="Q132" s="480" t="str">
        <f>'Fun Patches'!C48</f>
        <v>&lt;List Patch Here&gt;</v>
      </c>
      <c r="R132" s="481"/>
      <c r="S132" s="297" t="str">
        <f>IF('Fun Patches'!N48="A","A"," ")</f>
        <v xml:space="preserve"> </v>
      </c>
    </row>
    <row r="133" spans="1:19">
      <c r="A133" s="289"/>
      <c r="B133" s="292" t="str">
        <f>Badges!C379</f>
        <v>Teach the rules of an active</v>
      </c>
      <c r="C133" s="290" t="str">
        <f>IF(Badges!N379="A","A"," ")</f>
        <v xml:space="preserve"> </v>
      </c>
      <c r="E133" s="289"/>
      <c r="F133" s="292" t="str">
        <f>Badges!C453</f>
        <v>Talk to the police</v>
      </c>
      <c r="G133" s="290" t="str">
        <f>IF(Badges!N453="A","A"," ")</f>
        <v xml:space="preserve"> </v>
      </c>
      <c r="I133" s="289"/>
      <c r="J133" s="292" t="str">
        <f>Badges!C527</f>
        <v>Go to the mall</v>
      </c>
      <c r="K133" s="290" t="str">
        <f>IF(Badges!N527="A","A"," ")</f>
        <v xml:space="preserve"> </v>
      </c>
      <c r="M133" s="482" t="str">
        <f>'Fun Patches'!C17</f>
        <v>&lt;List Patch Here&gt;</v>
      </c>
      <c r="N133" s="483"/>
      <c r="O133" s="290" t="str">
        <f>IF('Fun Patches'!N17="A","A"," ")</f>
        <v xml:space="preserve"> </v>
      </c>
      <c r="Q133" s="480" t="str">
        <f>'Fun Patches'!C49</f>
        <v>&lt;List Patch Here&gt;</v>
      </c>
      <c r="R133" s="481"/>
      <c r="S133" s="297" t="str">
        <f>IF('Fun Patches'!N49="A","A"," ")</f>
        <v xml:space="preserve"> </v>
      </c>
    </row>
    <row r="134" spans="1:19">
      <c r="A134" s="289"/>
      <c r="B134" s="292" t="str">
        <f>Badges!C380</f>
        <v>Make up two new rules for hide</v>
      </c>
      <c r="C134" s="290" t="str">
        <f>IF(Badges!N380="A","A"," ")</f>
        <v xml:space="preserve"> </v>
      </c>
      <c r="E134" s="289"/>
      <c r="F134" s="292" t="str">
        <f>Badges!C454</f>
        <v>Visit a fire station</v>
      </c>
      <c r="G134" s="290" t="str">
        <f>IF(Badges!N454="A","A"," ")</f>
        <v xml:space="preserve"> </v>
      </c>
      <c r="I134" s="289"/>
      <c r="J134" s="292" t="str">
        <f>Badges!C528</f>
        <v>Shop secondhand</v>
      </c>
      <c r="K134" s="290" t="str">
        <f>IF(Badges!N528="A","A"," ")</f>
        <v xml:space="preserve"> </v>
      </c>
      <c r="M134" s="480" t="str">
        <f>'Fun Patches'!C18</f>
        <v>&lt;List Patch Here&gt;</v>
      </c>
      <c r="N134" s="481"/>
      <c r="O134" s="297" t="str">
        <f>IF('Fun Patches'!N18="A","A"," ")</f>
        <v xml:space="preserve"> </v>
      </c>
      <c r="Q134" s="480" t="str">
        <f>'Fun Patches'!C50</f>
        <v>&lt;List Patch Here&gt;</v>
      </c>
      <c r="R134" s="481"/>
      <c r="S134" s="297" t="str">
        <f>IF('Fun Patches'!N50="A","A"," ")</f>
        <v xml:space="preserve"> </v>
      </c>
    </row>
    <row r="135" spans="1:19">
      <c r="A135" s="289"/>
      <c r="B135" s="292" t="str">
        <f>Badges!C381</f>
        <v>Learn two rules for a sport or</v>
      </c>
      <c r="C135" s="290" t="str">
        <f>IF(Badges!N381="A","A","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Patches'!N19="A","A"," ")</f>
        <v xml:space="preserve"> </v>
      </c>
      <c r="Q135" s="480" t="str">
        <f>'Fun Patches'!C51</f>
        <v>&lt;List Patch Here&gt;</v>
      </c>
      <c r="R135" s="481"/>
      <c r="S135" s="297" t="str">
        <f>IF('Fun Patches'!N51="A","A"," ")</f>
        <v xml:space="preserve"> </v>
      </c>
    </row>
    <row r="136" spans="1:19">
      <c r="A136" s="289">
        <v>2</v>
      </c>
      <c r="B136" s="292" t="str">
        <f>Badges!C382</f>
        <v>Include everyone</v>
      </c>
      <c r="C136" s="304"/>
      <c r="E136" s="289"/>
      <c r="F136" s="292" t="str">
        <f>Badges!C456</f>
        <v>Make a first aid kit for your home</v>
      </c>
      <c r="G136" s="290" t="str">
        <f>IF(Badges!N456="A","A"," ")</f>
        <v xml:space="preserve"> </v>
      </c>
      <c r="I136" s="289"/>
      <c r="J136" s="292" t="str">
        <f>Badges!C530</f>
        <v>You have $15 total</v>
      </c>
      <c r="K136" s="290" t="str">
        <f>IF(Badges!N530="A","A"," ")</f>
        <v xml:space="preserve"> </v>
      </c>
      <c r="M136" s="480" t="str">
        <f>'Fun Patches'!C20</f>
        <v>&lt;List Patch Here&gt;</v>
      </c>
      <c r="N136" s="481"/>
      <c r="O136" s="297" t="str">
        <f>IF('Fun Patches'!N20="A","A"," ")</f>
        <v xml:space="preserve"> </v>
      </c>
      <c r="Q136" s="480" t="str">
        <f>'Fun Patches'!C52</f>
        <v>&lt;List Patch Here&gt;</v>
      </c>
      <c r="R136" s="481"/>
      <c r="S136" s="297" t="str">
        <f>IF('Fun Patches'!N52="A","A"," ")</f>
        <v xml:space="preserve"> </v>
      </c>
    </row>
    <row r="137" spans="1:19">
      <c r="A137" s="289"/>
      <c r="B137" s="292" t="str">
        <f>Badges!C383</f>
        <v>Ask a woman about Title IX</v>
      </c>
      <c r="C137" s="290" t="str">
        <f>IF(Badges!N383="A","A"," ")</f>
        <v xml:space="preserve"> </v>
      </c>
      <c r="E137" s="289"/>
      <c r="F137" s="292" t="str">
        <f>Badges!C457</f>
        <v>Make a kit for your Girl Scout</v>
      </c>
      <c r="G137" s="290" t="str">
        <f>IF(Badges!N457="A","A"," ")</f>
        <v xml:space="preserve"> </v>
      </c>
      <c r="I137" s="289"/>
      <c r="J137" s="292" t="str">
        <f>Badges!C531</f>
        <v>You have $30 total</v>
      </c>
      <c r="K137" s="290" t="str">
        <f>IF(Badges!N531="A","A"," ")</f>
        <v xml:space="preserve"> </v>
      </c>
      <c r="M137" s="480" t="str">
        <f>'Fun Patches'!C21</f>
        <v>&lt;List Patch Here&gt;</v>
      </c>
      <c r="N137" s="481"/>
      <c r="O137" s="297" t="str">
        <f>IF('Fun Patches'!N21="A","A"," ")</f>
        <v xml:space="preserve"> </v>
      </c>
      <c r="Q137" s="480" t="str">
        <f>'Fun Patches'!C53</f>
        <v>&lt;List Patch Here&gt;</v>
      </c>
      <c r="R137" s="481"/>
      <c r="S137" s="297" t="str">
        <f>IF('Fun Patches'!N53="A","A"," ")</f>
        <v xml:space="preserve"> </v>
      </c>
    </row>
    <row r="138" spans="1:19">
      <c r="A138" s="289"/>
      <c r="B138" s="292" t="str">
        <f>Badges!C384</f>
        <v>Find a sport that women play</v>
      </c>
      <c r="C138" s="290" t="str">
        <f>IF(Badges!N384="A","A"," ")</f>
        <v xml:space="preserve"> </v>
      </c>
      <c r="E138" s="289"/>
      <c r="F138" s="292" t="str">
        <f>Badges!C458</f>
        <v>Make a first aid kit and donate it</v>
      </c>
      <c r="G138" s="290" t="str">
        <f>IF(Badges!N458="A","A"," ")</f>
        <v xml:space="preserve"> </v>
      </c>
      <c r="I138" s="289"/>
      <c r="J138" s="292" t="str">
        <f>Badges!C532</f>
        <v>Pool your money</v>
      </c>
      <c r="K138" s="290" t="str">
        <f>IF(Badges!N532="A","A"," ")</f>
        <v xml:space="preserve"> </v>
      </c>
      <c r="M138" s="480" t="str">
        <f>'Fun Patches'!C22</f>
        <v>&lt;List Patch Here&gt;</v>
      </c>
      <c r="N138" s="481"/>
      <c r="O138" s="297" t="str">
        <f>IF('Fun Patches'!N22="A","A"," ")</f>
        <v xml:space="preserve"> </v>
      </c>
      <c r="Q138" s="480" t="str">
        <f>'Fun Patches'!C54</f>
        <v>&lt;List Patch Here&gt;</v>
      </c>
      <c r="R138" s="481"/>
      <c r="S138" s="297" t="str">
        <f>IF('Fun Patches'!N54="A","A"," ")</f>
        <v xml:space="preserve"> </v>
      </c>
    </row>
    <row r="139" spans="1:19">
      <c r="A139" s="289"/>
      <c r="B139" s="292" t="str">
        <f>Badges!C385</f>
        <v>Learn about disabilities and</v>
      </c>
      <c r="C139" s="290" t="str">
        <f>IF(Badges!N385="A","A"," ")</f>
        <v xml:space="preserve"> </v>
      </c>
      <c r="M139" s="480" t="str">
        <f>'Fun Patches'!C23</f>
        <v>&lt;List Patch Here&gt;</v>
      </c>
      <c r="N139" s="481"/>
      <c r="O139" s="297" t="str">
        <f>IF('Fun Patches'!N23="A","A"," ")</f>
        <v xml:space="preserve"> </v>
      </c>
    </row>
    <row r="140" spans="1:19" ht="23.25">
      <c r="A140" s="471" t="str">
        <f ca="1">MID(CELL("filename",A78),FIND(IF(ISERROR(FIND("]",CELL("filename",A78))),"$","]"),CELL("filename",A78))+1,256)</f>
        <v>Brownie 11</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Own'!N31="A","A"," ")</f>
        <v xml:space="preserve"> </v>
      </c>
      <c r="I142" s="289">
        <v>1</v>
      </c>
      <c r="J142" s="354" t="str">
        <f>'Council Own'!C55</f>
        <v>&lt;List Requirement Here&gt;</v>
      </c>
      <c r="K142" s="297" t="str">
        <f>IF('Council Own'!N55="A","A"," ")</f>
        <v xml:space="preserve"> </v>
      </c>
      <c r="M142" s="289">
        <v>1</v>
      </c>
      <c r="N142" s="354" t="str">
        <f>'Council Own'!C79</f>
        <v>&lt;List Requirement Here&gt;</v>
      </c>
      <c r="O142" s="297" t="str">
        <f>IF('Council Own'!N79="A","A"," ")</f>
        <v xml:space="preserve"> </v>
      </c>
      <c r="Q142" s="289">
        <v>1</v>
      </c>
      <c r="R142" s="354" t="str">
        <f>'Council Own'!C103</f>
        <v>&lt;List Requirement Here&gt;</v>
      </c>
      <c r="S142" s="297" t="str">
        <f>IF('Council Own'!N103="A","A"," ")</f>
        <v xml:space="preserve"> </v>
      </c>
    </row>
    <row r="143" spans="1:19">
      <c r="A143" s="499" t="str">
        <f>'Council Own'!B6</f>
        <v>&lt;&lt;List Badge Here&gt;&gt;</v>
      </c>
      <c r="B143" s="500"/>
      <c r="C143" s="291" t="str">
        <f>IF('Council Own'!N28="C","C",IF('Council Own'!N28="P","P",""))</f>
        <v/>
      </c>
      <c r="E143" s="289"/>
      <c r="F143" s="354" t="str">
        <f>'Council Own'!C32</f>
        <v>&lt;List Requirement Here&gt;</v>
      </c>
      <c r="G143" s="297" t="str">
        <f>IF('Council Own'!N32="A","A"," ")</f>
        <v xml:space="preserve"> </v>
      </c>
      <c r="I143" s="289"/>
      <c r="J143" s="354" t="str">
        <f>'Council Own'!C56</f>
        <v>&lt;List Requirement Here&gt;</v>
      </c>
      <c r="K143" s="297" t="str">
        <f>IF('Council Own'!N56="A","A"," ")</f>
        <v xml:space="preserve"> </v>
      </c>
      <c r="M143" s="289"/>
      <c r="N143" s="354" t="str">
        <f>'Council Own'!C80</f>
        <v>&lt;List Requirement Here&gt;</v>
      </c>
      <c r="O143" s="297" t="str">
        <f>IF('Council Own'!N80="A","A"," ")</f>
        <v xml:space="preserve"> </v>
      </c>
      <c r="Q143" s="289"/>
      <c r="R143" s="354" t="str">
        <f>'Council Own'!C104</f>
        <v>&lt;List Requirement Here&gt;</v>
      </c>
      <c r="S143" s="297" t="str">
        <f>IF('Council Own'!N104="A","A"," ")</f>
        <v xml:space="preserve"> </v>
      </c>
    </row>
    <row r="144" spans="1:19">
      <c r="A144" s="499" t="str">
        <f>'Council Own'!B30</f>
        <v>&lt;&lt;List Badge Here&gt;&gt;</v>
      </c>
      <c r="B144" s="500"/>
      <c r="C144" s="291" t="str">
        <f>IF('Council Own'!N52="C","C",IF('Council Own'!N52="P","P",""))</f>
        <v/>
      </c>
      <c r="E144" s="289"/>
      <c r="F144" s="354" t="str">
        <f>'Council Own'!C33</f>
        <v>&lt;List Requirement Here&gt;</v>
      </c>
      <c r="G144" s="297" t="str">
        <f>IF('Council Own'!N33="A","A"," ")</f>
        <v xml:space="preserve"> </v>
      </c>
      <c r="I144" s="289"/>
      <c r="J144" s="354" t="str">
        <f>'Council Own'!C57</f>
        <v>&lt;List Requirement Here&gt;</v>
      </c>
      <c r="K144" s="297" t="str">
        <f>IF('Council Own'!N57="A","A"," ")</f>
        <v xml:space="preserve"> </v>
      </c>
      <c r="M144" s="289"/>
      <c r="N144" s="354" t="str">
        <f>'Council Own'!C81</f>
        <v>&lt;List Requirement Here&gt;</v>
      </c>
      <c r="O144" s="297" t="str">
        <f>IF('Council Own'!N81="A","A"," ")</f>
        <v xml:space="preserve"> </v>
      </c>
      <c r="Q144" s="289"/>
      <c r="R144" s="354" t="str">
        <f>'Council Own'!C105</f>
        <v>&lt;List Requirement Here&gt;</v>
      </c>
      <c r="S144" s="297" t="str">
        <f>IF('Council Own'!N105="A","A"," ")</f>
        <v xml:space="preserve"> </v>
      </c>
    </row>
    <row r="145" spans="1:19" ht="12.75" customHeight="1">
      <c r="A145" s="499" t="str">
        <f>'Council Own'!B54</f>
        <v>&lt;&lt;List Badge Here&gt;&gt;</v>
      </c>
      <c r="B145" s="500"/>
      <c r="C145" s="291" t="str">
        <f>IF('Council Own'!N76="C","C",IF('Council Own'!N76="P","P",""))</f>
        <v/>
      </c>
      <c r="E145" s="289"/>
      <c r="F145" s="354" t="str">
        <f>'Council Own'!C34</f>
        <v>&lt;List Requirement Here&gt;</v>
      </c>
      <c r="G145" s="297" t="str">
        <f>IF('Council Own'!N34="A","A"," ")</f>
        <v xml:space="preserve"> </v>
      </c>
      <c r="I145" s="289"/>
      <c r="J145" s="354" t="str">
        <f>'Council Own'!C58</f>
        <v>&lt;List Requirement Here&gt;</v>
      </c>
      <c r="K145" s="297" t="str">
        <f>IF('Council Own'!N58="A","A"," ")</f>
        <v xml:space="preserve"> </v>
      </c>
      <c r="M145" s="289"/>
      <c r="N145" s="354" t="str">
        <f>'Council Own'!C82</f>
        <v>&lt;List Requirement Here&gt;</v>
      </c>
      <c r="O145" s="297" t="str">
        <f>IF('Council Own'!N82="A","A"," ")</f>
        <v xml:space="preserve"> </v>
      </c>
      <c r="Q145" s="289"/>
      <c r="R145" s="354" t="str">
        <f>'Council Own'!C106</f>
        <v>&lt;List Requirement Here&gt;</v>
      </c>
      <c r="S145" s="297" t="str">
        <f>IF('Council Own'!N106="A","A"," ")</f>
        <v xml:space="preserve"> </v>
      </c>
    </row>
    <row r="146" spans="1:19" ht="12.75" customHeight="1">
      <c r="A146" s="499" t="str">
        <f>'Council Own'!B78</f>
        <v>&lt;&lt;List Badge Here&gt;&gt;</v>
      </c>
      <c r="B146" s="500"/>
      <c r="C146" s="291" t="str">
        <f>IF('Council Own'!N100="C","C",IF('Council Own'!N100="P","P",""))</f>
        <v/>
      </c>
      <c r="E146" s="289">
        <v>2</v>
      </c>
      <c r="F146" s="354" t="str">
        <f>'Council Own'!C35</f>
        <v>&lt;List Requirement Here&gt;</v>
      </c>
      <c r="G146" s="297" t="str">
        <f>IF('Council Own'!N35="A","A"," ")</f>
        <v xml:space="preserve"> </v>
      </c>
      <c r="I146" s="289">
        <v>2</v>
      </c>
      <c r="J146" s="354" t="str">
        <f>'Council Own'!C59</f>
        <v>&lt;List Requirement Here&gt;</v>
      </c>
      <c r="K146" s="297" t="str">
        <f>IF('Council Own'!N59="A","A"," ")</f>
        <v xml:space="preserve"> </v>
      </c>
      <c r="M146" s="289">
        <v>2</v>
      </c>
      <c r="N146" s="354" t="str">
        <f>'Council Own'!C83</f>
        <v>&lt;List Requirement Here&gt;</v>
      </c>
      <c r="O146" s="297" t="str">
        <f>IF('Council Own'!N83="A","A"," ")</f>
        <v xml:space="preserve"> </v>
      </c>
      <c r="Q146" s="289">
        <v>2</v>
      </c>
      <c r="R146" s="354" t="str">
        <f>'Council Own'!C107</f>
        <v>&lt;List Requirement Here&gt;</v>
      </c>
      <c r="S146" s="297" t="str">
        <f>IF('Council Own'!N107="A","A"," ")</f>
        <v xml:space="preserve"> </v>
      </c>
    </row>
    <row r="147" spans="1:19">
      <c r="A147" s="499" t="str">
        <f>'Council Own'!B102</f>
        <v>&lt;&lt;List Badge Here&gt;&gt;</v>
      </c>
      <c r="B147" s="500"/>
      <c r="C147" s="291" t="str">
        <f>IF('Council Own'!N124="C","C",IF('Council Own'!N124="P","P",""))</f>
        <v/>
      </c>
      <c r="E147" s="289"/>
      <c r="F147" s="354" t="str">
        <f>'Council Own'!C36</f>
        <v>&lt;List Requirement Here&gt;</v>
      </c>
      <c r="G147" s="297" t="str">
        <f>IF('Council Own'!N36="A","A"," ")</f>
        <v xml:space="preserve"> </v>
      </c>
      <c r="I147" s="289"/>
      <c r="J147" s="354" t="str">
        <f>'Council Own'!C60</f>
        <v>&lt;List Requirement Here&gt;</v>
      </c>
      <c r="K147" s="297" t="str">
        <f>IF('Council Own'!N60="A","A"," ")</f>
        <v xml:space="preserve"> </v>
      </c>
      <c r="M147" s="289"/>
      <c r="N147" s="354" t="str">
        <f>'Council Own'!C84</f>
        <v>&lt;List Requirement Here&gt;</v>
      </c>
      <c r="O147" s="297" t="str">
        <f>IF('Council Own'!N84="A","A"," ")</f>
        <v xml:space="preserve"> </v>
      </c>
      <c r="Q147" s="289"/>
      <c r="R147" s="354" t="str">
        <f>'Council Own'!C108</f>
        <v>&lt;List Requirement Here&gt;</v>
      </c>
      <c r="S147" s="297" t="str">
        <f>IF('Council Own'!N108="A","A"," ")</f>
        <v xml:space="preserve"> </v>
      </c>
    </row>
    <row r="148" spans="1:19">
      <c r="E148" s="289"/>
      <c r="F148" s="354" t="str">
        <f>'Council Own'!C37</f>
        <v>&lt;List Requirement Here&gt;</v>
      </c>
      <c r="G148" s="297" t="str">
        <f>IF('Council Own'!N37="A","A"," ")</f>
        <v xml:space="preserve"> </v>
      </c>
      <c r="I148" s="289"/>
      <c r="J148" s="354" t="str">
        <f>'Council Own'!C61</f>
        <v>&lt;List Requirement Here&gt;</v>
      </c>
      <c r="K148" s="297" t="str">
        <f>IF('Council Own'!N61="A","A"," ")</f>
        <v xml:space="preserve"> </v>
      </c>
      <c r="M148" s="289"/>
      <c r="N148" s="354" t="str">
        <f>'Council Own'!C85</f>
        <v>&lt;List Requirement Here&gt;</v>
      </c>
      <c r="O148" s="297" t="str">
        <f>IF('Council Own'!N85="A","A"," ")</f>
        <v xml:space="preserve"> </v>
      </c>
      <c r="Q148" s="289"/>
      <c r="R148" s="354" t="str">
        <f>'Council Own'!C109</f>
        <v>&lt;List Requirement Here&gt;</v>
      </c>
      <c r="S148" s="297" t="str">
        <f>IF('Council Own'!N109="A","A"," ")</f>
        <v xml:space="preserve"> </v>
      </c>
    </row>
    <row r="149" spans="1:19">
      <c r="A149" s="484" t="s">
        <v>84</v>
      </c>
      <c r="B149" s="484"/>
      <c r="C149" s="484"/>
      <c r="E149" s="289"/>
      <c r="F149" s="354" t="str">
        <f>'Council Own'!C38</f>
        <v>&lt;List Requirement Here&gt;</v>
      </c>
      <c r="G149" s="297" t="str">
        <f>IF('Council Own'!N38="A","A"," ")</f>
        <v xml:space="preserve"> </v>
      </c>
      <c r="I149" s="289"/>
      <c r="J149" s="354" t="str">
        <f>'Council Own'!C62</f>
        <v>&lt;List Requirement Here&gt;</v>
      </c>
      <c r="K149" s="297" t="str">
        <f>IF('Council Own'!N62="A","A"," ")</f>
        <v xml:space="preserve"> </v>
      </c>
      <c r="M149" s="289"/>
      <c r="N149" s="354" t="str">
        <f>'Council Own'!C86</f>
        <v>&lt;List Requirement Here&gt;</v>
      </c>
      <c r="O149" s="297" t="str">
        <f>IF('Council Own'!N86="A","A"," ")</f>
        <v xml:space="preserve"> </v>
      </c>
      <c r="Q149" s="289"/>
      <c r="R149" s="354" t="str">
        <f>'Council Own'!C110</f>
        <v>&lt;List Requirement Here&gt;</v>
      </c>
      <c r="S149" s="297" t="str">
        <f>IF('Council Own'!N110="A","A"," ")</f>
        <v xml:space="preserve"> </v>
      </c>
    </row>
    <row r="150" spans="1:19">
      <c r="A150" s="284" t="str">
        <f>'Council Own'!B6</f>
        <v>&lt;&lt;List Badge Here&gt;&gt;</v>
      </c>
      <c r="B150" s="284"/>
      <c r="C150" s="284"/>
      <c r="E150" s="289">
        <v>3</v>
      </c>
      <c r="F150" s="354" t="str">
        <f>'Council Own'!C39</f>
        <v>&lt;List Requirement Here&gt;</v>
      </c>
      <c r="G150" s="297" t="str">
        <f>IF('Council Own'!N39="A","A"," ")</f>
        <v xml:space="preserve"> </v>
      </c>
      <c r="I150" s="289">
        <v>3</v>
      </c>
      <c r="J150" s="354" t="str">
        <f>'Council Own'!C63</f>
        <v>&lt;List Requirement Here&gt;</v>
      </c>
      <c r="K150" s="297" t="str">
        <f>IF('Council Own'!N63="A","A"," ")</f>
        <v xml:space="preserve"> </v>
      </c>
      <c r="M150" s="289">
        <v>3</v>
      </c>
      <c r="N150" s="354" t="str">
        <f>'Council Own'!C87</f>
        <v>&lt;List Requirement Here&gt;</v>
      </c>
      <c r="O150" s="297" t="str">
        <f>IF('Council Own'!N87="A","A"," ")</f>
        <v xml:space="preserve"> </v>
      </c>
      <c r="Q150" s="289">
        <v>3</v>
      </c>
      <c r="R150" s="354" t="str">
        <f>'Council Own'!C111</f>
        <v>&lt;List Requirement Here&gt;</v>
      </c>
      <c r="S150" s="297" t="str">
        <f>IF('Council Own'!N111="A","A"," ")</f>
        <v xml:space="preserve"> </v>
      </c>
    </row>
    <row r="151" spans="1:19">
      <c r="A151" s="289">
        <v>1</v>
      </c>
      <c r="B151" s="354" t="str">
        <f>'Council Own'!C7</f>
        <v>&lt;List Requirement Here&gt;</v>
      </c>
      <c r="C151" s="297" t="str">
        <f>IF('Council Own'!N7="A","A"," ")</f>
        <v xml:space="preserve"> </v>
      </c>
      <c r="E151" s="289"/>
      <c r="F151" s="354" t="str">
        <f>'Council Own'!C40</f>
        <v>&lt;List Requirement Here&gt;</v>
      </c>
      <c r="G151" s="297" t="str">
        <f>IF('Council Own'!N40="A","A"," ")</f>
        <v xml:space="preserve"> </v>
      </c>
      <c r="I151" s="289"/>
      <c r="J151" s="354" t="str">
        <f>'Council Own'!C64</f>
        <v>&lt;List Requirement Here&gt;</v>
      </c>
      <c r="K151" s="297" t="str">
        <f>IF('Council Own'!N64="A","A"," ")</f>
        <v xml:space="preserve"> </v>
      </c>
      <c r="M151" s="289"/>
      <c r="N151" s="354" t="str">
        <f>'Council Own'!C88</f>
        <v>&lt;List Requirement Here&gt;</v>
      </c>
      <c r="O151" s="297" t="str">
        <f>IF('Council Own'!N88="A","A"," ")</f>
        <v xml:space="preserve"> </v>
      </c>
      <c r="Q151" s="289"/>
      <c r="R151" s="354" t="str">
        <f>'Council Own'!C112</f>
        <v>&lt;List Requirement Here&gt;</v>
      </c>
      <c r="S151" s="297" t="str">
        <f>IF('Council Own'!N112="A","A"," ")</f>
        <v xml:space="preserve"> </v>
      </c>
    </row>
    <row r="152" spans="1:19">
      <c r="A152" s="289"/>
      <c r="B152" s="354" t="str">
        <f>'Council Own'!C8</f>
        <v>&lt;List Requirement Here&gt;</v>
      </c>
      <c r="C152" s="297" t="str">
        <f>IF('Council Own'!N8="A","A"," ")</f>
        <v xml:space="preserve"> </v>
      </c>
      <c r="E152" s="289"/>
      <c r="F152" s="354" t="str">
        <f>'Council Own'!C41</f>
        <v>&lt;List Requirement Here&gt;</v>
      </c>
      <c r="G152" s="297" t="str">
        <f>IF('Council Own'!N41="A","A"," ")</f>
        <v xml:space="preserve"> </v>
      </c>
      <c r="I152" s="289"/>
      <c r="J152" s="354" t="str">
        <f>'Council Own'!C65</f>
        <v>&lt;List Requirement Here&gt;</v>
      </c>
      <c r="K152" s="297" t="str">
        <f>IF('Council Own'!N65="A","A"," ")</f>
        <v xml:space="preserve"> </v>
      </c>
      <c r="M152" s="289"/>
      <c r="N152" s="354" t="str">
        <f>'Council Own'!C89</f>
        <v>&lt;List Requirement Here&gt;</v>
      </c>
      <c r="O152" s="297" t="str">
        <f>IF('Council Own'!N89="A","A"," ")</f>
        <v xml:space="preserve"> </v>
      </c>
      <c r="Q152" s="289"/>
      <c r="R152" s="354" t="str">
        <f>'Council Own'!C113</f>
        <v>&lt;List Requirement Here&gt;</v>
      </c>
      <c r="S152" s="297" t="str">
        <f>IF('Council Own'!N113="A","A"," ")</f>
        <v xml:space="preserve"> </v>
      </c>
    </row>
    <row r="153" spans="1:19">
      <c r="A153" s="289"/>
      <c r="B153" s="354" t="str">
        <f>'Council Own'!C9</f>
        <v>&lt;List Requirement Here&gt;</v>
      </c>
      <c r="C153" s="297" t="str">
        <f>IF('Council Own'!N9="A","A"," ")</f>
        <v xml:space="preserve"> </v>
      </c>
      <c r="E153" s="289"/>
      <c r="F153" s="354" t="str">
        <f>'Council Own'!C42</f>
        <v>&lt;List Requirement Here&gt;</v>
      </c>
      <c r="G153" s="297" t="str">
        <f>IF('Council Own'!N42="A","A"," ")</f>
        <v xml:space="preserve"> </v>
      </c>
      <c r="I153" s="289"/>
      <c r="J153" s="354" t="str">
        <f>'Council Own'!C66</f>
        <v>&lt;List Requirement Here&gt;</v>
      </c>
      <c r="K153" s="297" t="str">
        <f>IF('Council Own'!N66="A","A"," ")</f>
        <v xml:space="preserve"> </v>
      </c>
      <c r="M153" s="289"/>
      <c r="N153" s="354" t="str">
        <f>'Council Own'!C90</f>
        <v>&lt;List Requirement Here&gt;</v>
      </c>
      <c r="O153" s="297" t="str">
        <f>IF('Council Own'!N90="A","A"," ")</f>
        <v xml:space="preserve"> </v>
      </c>
      <c r="Q153" s="289"/>
      <c r="R153" s="354" t="str">
        <f>'Council Own'!C114</f>
        <v>&lt;List Requirement Here&gt;</v>
      </c>
      <c r="S153" s="297" t="str">
        <f>IF('Council Own'!N114="A","A"," ")</f>
        <v xml:space="preserve"> </v>
      </c>
    </row>
    <row r="154" spans="1:19">
      <c r="A154" s="289"/>
      <c r="B154" s="354" t="str">
        <f>'Council Own'!C10</f>
        <v>&lt;List Requirement Here&gt;</v>
      </c>
      <c r="C154" s="297" t="str">
        <f>IF('Council Own'!N10="A","A"," ")</f>
        <v xml:space="preserve"> </v>
      </c>
      <c r="E154" s="289">
        <v>4</v>
      </c>
      <c r="F154" s="354" t="str">
        <f>'Council Own'!C43</f>
        <v>&lt;List Requirement Here&gt;</v>
      </c>
      <c r="G154" s="297" t="str">
        <f>IF('Council Own'!N43="A","A"," ")</f>
        <v xml:space="preserve"> </v>
      </c>
      <c r="I154" s="289">
        <v>4</v>
      </c>
      <c r="J154" s="354" t="str">
        <f>'Council Own'!C67</f>
        <v>&lt;List Requirement Here&gt;</v>
      </c>
      <c r="K154" s="297" t="str">
        <f>IF('Council Own'!N67="A","A"," ")</f>
        <v xml:space="preserve"> </v>
      </c>
      <c r="M154" s="289">
        <v>4</v>
      </c>
      <c r="N154" s="354" t="str">
        <f>'Council Own'!C91</f>
        <v>&lt;List Requirement Here&gt;</v>
      </c>
      <c r="O154" s="297" t="str">
        <f>IF('Council Own'!N91="A","A"," ")</f>
        <v xml:space="preserve"> </v>
      </c>
      <c r="Q154" s="289">
        <v>4</v>
      </c>
      <c r="R154" s="354" t="str">
        <f>'Council Own'!C115</f>
        <v>&lt;List Requirement Here&gt;</v>
      </c>
      <c r="S154" s="297" t="str">
        <f>IF('Council Own'!N115="A","A"," ")</f>
        <v xml:space="preserve"> </v>
      </c>
    </row>
    <row r="155" spans="1:19">
      <c r="A155" s="289">
        <v>2</v>
      </c>
      <c r="B155" s="354" t="str">
        <f>'Council Own'!C11</f>
        <v>&lt;List Requirement Here&gt;</v>
      </c>
      <c r="C155" s="297" t="str">
        <f>IF('Council Own'!N11="A","A"," ")</f>
        <v xml:space="preserve"> </v>
      </c>
      <c r="E155" s="289"/>
      <c r="F155" s="354" t="str">
        <f>'Council Own'!C44</f>
        <v>&lt;List Requirement Here&gt;</v>
      </c>
      <c r="G155" s="297" t="str">
        <f>IF('Council Own'!N44="A","A"," ")</f>
        <v xml:space="preserve"> </v>
      </c>
      <c r="I155" s="289"/>
      <c r="J155" s="354" t="str">
        <f>'Council Own'!C68</f>
        <v>&lt;List Requirement Here&gt;</v>
      </c>
      <c r="K155" s="297" t="str">
        <f>IF('Council Own'!N68="A","A"," ")</f>
        <v xml:space="preserve"> </v>
      </c>
      <c r="M155" s="289"/>
      <c r="N155" s="354" t="str">
        <f>'Council Own'!C92</f>
        <v>&lt;List Requirement Here&gt;</v>
      </c>
      <c r="O155" s="297" t="str">
        <f>IF('Council Own'!N92="A","A"," ")</f>
        <v xml:space="preserve"> </v>
      </c>
      <c r="Q155" s="289"/>
      <c r="R155" s="354" t="str">
        <f>'Council Own'!C116</f>
        <v>&lt;List Requirement Here&gt;</v>
      </c>
      <c r="S155" s="297" t="str">
        <f>IF('Council Own'!N116="A","A"," ")</f>
        <v xml:space="preserve"> </v>
      </c>
    </row>
    <row r="156" spans="1:19">
      <c r="A156" s="289"/>
      <c r="B156" s="354" t="str">
        <f>'Council Own'!C12</f>
        <v>&lt;List Requirement Here&gt;</v>
      </c>
      <c r="C156" s="297" t="str">
        <f>IF('Council Own'!N12="A","A"," ")</f>
        <v xml:space="preserve"> </v>
      </c>
      <c r="E156" s="289"/>
      <c r="F156" s="354" t="str">
        <f>'Council Own'!C45</f>
        <v>&lt;List Requirement Here&gt;</v>
      </c>
      <c r="G156" s="297" t="str">
        <f>IF('Council Own'!N45="A","A"," ")</f>
        <v xml:space="preserve"> </v>
      </c>
      <c r="I156" s="289"/>
      <c r="J156" s="354" t="str">
        <f>'Council Own'!C69</f>
        <v>&lt;List Requirement Here&gt;</v>
      </c>
      <c r="K156" s="297" t="str">
        <f>IF('Council Own'!N69="A","A"," ")</f>
        <v xml:space="preserve"> </v>
      </c>
      <c r="M156" s="289"/>
      <c r="N156" s="354" t="str">
        <f>'Council Own'!C93</f>
        <v>&lt;List Requirement Here&gt;</v>
      </c>
      <c r="O156" s="297" t="str">
        <f>IF('Council Own'!N93="A","A"," ")</f>
        <v xml:space="preserve"> </v>
      </c>
      <c r="Q156" s="289"/>
      <c r="R156" s="354" t="str">
        <f>'Council Own'!C117</f>
        <v>&lt;List Requirement Here&gt;</v>
      </c>
      <c r="S156" s="297" t="str">
        <f>IF('Council Own'!N117="A","A"," ")</f>
        <v xml:space="preserve"> </v>
      </c>
    </row>
    <row r="157" spans="1:19">
      <c r="A157" s="289"/>
      <c r="B157" s="354" t="str">
        <f>'Council Own'!C13</f>
        <v>&lt;List Requirement Here&gt;</v>
      </c>
      <c r="C157" s="297" t="str">
        <f>IF('Council Own'!N13="A","A"," ")</f>
        <v xml:space="preserve"> </v>
      </c>
      <c r="E157" s="289"/>
      <c r="F157" s="354" t="str">
        <f>'Council Own'!C46</f>
        <v>&lt;List Requirement Here&gt;</v>
      </c>
      <c r="G157" s="297" t="str">
        <f>IF('Council Own'!N46="A","A"," ")</f>
        <v xml:space="preserve"> </v>
      </c>
      <c r="I157" s="289"/>
      <c r="J157" s="354" t="str">
        <f>'Council Own'!C70</f>
        <v>&lt;List Requirement Here&gt;</v>
      </c>
      <c r="K157" s="297" t="str">
        <f>IF('Council Own'!N70="A","A"," ")</f>
        <v xml:space="preserve"> </v>
      </c>
      <c r="M157" s="289"/>
      <c r="N157" s="354" t="str">
        <f>'Council Own'!C94</f>
        <v>&lt;List Requirement Here&gt;</v>
      </c>
      <c r="O157" s="297" t="str">
        <f>IF('Council Own'!N94="A","A"," ")</f>
        <v xml:space="preserve"> </v>
      </c>
      <c r="Q157" s="289"/>
      <c r="R157" s="354" t="str">
        <f>'Council Own'!C118</f>
        <v>&lt;List Requirement Here&gt;</v>
      </c>
      <c r="S157" s="297" t="str">
        <f>IF('Council Own'!N118="A","A"," ")</f>
        <v xml:space="preserve"> </v>
      </c>
    </row>
    <row r="158" spans="1:19">
      <c r="A158" s="289"/>
      <c r="B158" s="354" t="str">
        <f>'Council Own'!C14</f>
        <v>&lt;List Requirement Here&gt;</v>
      </c>
      <c r="C158" s="297" t="str">
        <f>IF('Council Own'!N14="A","A"," ")</f>
        <v xml:space="preserve"> </v>
      </c>
      <c r="E158" s="289">
        <v>5</v>
      </c>
      <c r="F158" s="354" t="str">
        <f>'Council Own'!C47</f>
        <v>&lt;List Requirement Here&gt;</v>
      </c>
      <c r="G158" s="297" t="str">
        <f>IF('Council Own'!N47="A","A"," ")</f>
        <v xml:space="preserve"> </v>
      </c>
      <c r="I158" s="289">
        <v>5</v>
      </c>
      <c r="J158" s="354" t="str">
        <f>'Council Own'!C71</f>
        <v>&lt;List Requirement Here&gt;</v>
      </c>
      <c r="K158" s="297" t="str">
        <f>IF('Council Own'!N71="A","A"," ")</f>
        <v xml:space="preserve"> </v>
      </c>
      <c r="M158" s="289">
        <v>5</v>
      </c>
      <c r="N158" s="354" t="str">
        <f>'Council Own'!C95</f>
        <v>&lt;List Requirement Here&gt;</v>
      </c>
      <c r="O158" s="297" t="str">
        <f>IF('Council Own'!N95="A","A"," ")</f>
        <v xml:space="preserve"> </v>
      </c>
      <c r="Q158" s="289">
        <v>5</v>
      </c>
      <c r="R158" s="354" t="str">
        <f>'Council Own'!C119</f>
        <v>&lt;List Requirement Here&gt;</v>
      </c>
      <c r="S158" s="297" t="str">
        <f>IF('Council Own'!N119="A","A"," ")</f>
        <v xml:space="preserve"> </v>
      </c>
    </row>
    <row r="159" spans="1:19">
      <c r="A159" s="289">
        <v>3</v>
      </c>
      <c r="B159" s="354" t="str">
        <f>'Council Own'!C15</f>
        <v>&lt;List Requirement Here&gt;</v>
      </c>
      <c r="C159" s="297" t="str">
        <f>IF('Council Own'!N15="A","A"," ")</f>
        <v xml:space="preserve"> </v>
      </c>
      <c r="E159" s="289"/>
      <c r="F159" s="354" t="str">
        <f>'Council Own'!C48</f>
        <v>&lt;List Requirement Here&gt;</v>
      </c>
      <c r="G159" s="297" t="str">
        <f>IF('Council Own'!N48="A","A"," ")</f>
        <v xml:space="preserve"> </v>
      </c>
      <c r="I159" s="289"/>
      <c r="J159" s="354" t="str">
        <f>'Council Own'!C72</f>
        <v>&lt;List Requirement Here&gt;</v>
      </c>
      <c r="K159" s="297" t="str">
        <f>IF('Council Own'!N72="A","A"," ")</f>
        <v xml:space="preserve"> </v>
      </c>
      <c r="M159" s="289"/>
      <c r="N159" s="354" t="str">
        <f>'Council Own'!C96</f>
        <v>&lt;List Requirement Here&gt;</v>
      </c>
      <c r="O159" s="297" t="str">
        <f>IF('Council Own'!N96="A","A"," ")</f>
        <v xml:space="preserve"> </v>
      </c>
      <c r="Q159" s="289"/>
      <c r="R159" s="354" t="str">
        <f>'Council Own'!C120</f>
        <v>&lt;List Requirement Here&gt;</v>
      </c>
      <c r="S159" s="297" t="str">
        <f>IF('Council Own'!N120="A","A"," ")</f>
        <v xml:space="preserve"> </v>
      </c>
    </row>
    <row r="160" spans="1:19">
      <c r="A160" s="289"/>
      <c r="B160" s="354" t="str">
        <f>'Council Own'!C16</f>
        <v>&lt;List Requirement Here&gt;</v>
      </c>
      <c r="C160" s="297" t="str">
        <f>IF('Council Own'!N16="A","A"," ")</f>
        <v xml:space="preserve"> </v>
      </c>
      <c r="E160" s="289"/>
      <c r="F160" s="354" t="str">
        <f>'Council Own'!C49</f>
        <v>&lt;List Requirement Here&gt;</v>
      </c>
      <c r="G160" s="297" t="str">
        <f>IF('Council Own'!N49="A","A"," ")</f>
        <v xml:space="preserve"> </v>
      </c>
      <c r="I160" s="289"/>
      <c r="J160" s="354" t="str">
        <f>'Council Own'!C73</f>
        <v>&lt;List Requirement Here&gt;</v>
      </c>
      <c r="K160" s="297" t="str">
        <f>IF('Council Own'!N73="A","A"," ")</f>
        <v xml:space="preserve"> </v>
      </c>
      <c r="M160" s="289"/>
      <c r="N160" s="354" t="str">
        <f>'Council Own'!C97</f>
        <v>&lt;List Requirement Here&gt;</v>
      </c>
      <c r="O160" s="297" t="str">
        <f>IF('Council Own'!N97="A","A"," ")</f>
        <v xml:space="preserve"> </v>
      </c>
      <c r="Q160" s="289"/>
      <c r="R160" s="354" t="str">
        <f>'Council Own'!C121</f>
        <v>&lt;List Requirement Here&gt;</v>
      </c>
      <c r="S160" s="297" t="str">
        <f>IF('Council Own'!N121="A","A"," ")</f>
        <v xml:space="preserve"> </v>
      </c>
    </row>
    <row r="161" spans="1:19">
      <c r="A161" s="289"/>
      <c r="B161" s="354" t="str">
        <f>'Council Own'!C17</f>
        <v>&lt;List Requirement Here&gt;</v>
      </c>
      <c r="C161" s="297" t="str">
        <f>IF('Council Own'!N17="A","A"," ")</f>
        <v xml:space="preserve"> </v>
      </c>
      <c r="E161" s="289"/>
      <c r="F161" s="354" t="str">
        <f>'Council Own'!C50</f>
        <v>&lt;List Requirement Here&gt;</v>
      </c>
      <c r="G161" s="297" t="str">
        <f>IF('Council Own'!N50="A","A"," ")</f>
        <v xml:space="preserve"> </v>
      </c>
      <c r="I161" s="289"/>
      <c r="J161" s="354" t="str">
        <f>'Council Own'!C74</f>
        <v>&lt;List Requirement Here&gt;</v>
      </c>
      <c r="K161" s="297" t="str">
        <f>IF('Council Own'!N68="A","A"," ")</f>
        <v xml:space="preserve"> </v>
      </c>
      <c r="M161" s="289"/>
      <c r="N161" s="354" t="str">
        <f>'Council Own'!C98</f>
        <v>&lt;List Requirement Here&gt;</v>
      </c>
      <c r="O161" s="297" t="str">
        <f>IF('Council Own'!N98="A","A"," ")</f>
        <v xml:space="preserve"> </v>
      </c>
      <c r="Q161" s="289"/>
      <c r="R161" s="354" t="str">
        <f>'Council Own'!C122</f>
        <v>&lt;List Requirement Here&gt;</v>
      </c>
      <c r="S161" s="297" t="str">
        <f>IF('Council Own'!N122="A","A"," ")</f>
        <v xml:space="preserve"> </v>
      </c>
    </row>
    <row r="162" spans="1:19">
      <c r="A162" s="289"/>
      <c r="B162" s="354" t="str">
        <f>'Council Own'!C18</f>
        <v>&lt;List Requirement Here&gt;</v>
      </c>
      <c r="C162" s="297" t="str">
        <f>IF('Council Own'!N18="A","A"," ")</f>
        <v xml:space="preserve"> </v>
      </c>
    </row>
    <row r="163" spans="1:19">
      <c r="A163" s="289">
        <v>4</v>
      </c>
      <c r="B163" s="354" t="str">
        <f>'Council Own'!C19</f>
        <v>&lt;List Requirement Here&gt;</v>
      </c>
      <c r="C163" s="297" t="str">
        <f>IF('Council Own'!N19="A","A"," ")</f>
        <v xml:space="preserve"> </v>
      </c>
    </row>
    <row r="164" spans="1:19">
      <c r="A164" s="289"/>
      <c r="B164" s="354" t="str">
        <f>'Council Own'!C20</f>
        <v>&lt;List Requirement Here&gt;</v>
      </c>
      <c r="C164" s="297" t="str">
        <f>IF('Council Own'!N20="A","A"," ")</f>
        <v xml:space="preserve"> </v>
      </c>
    </row>
    <row r="165" spans="1:19">
      <c r="A165" s="289"/>
      <c r="B165" s="354" t="str">
        <f>'Council Own'!C21</f>
        <v>&lt;List Requirement Here&gt;</v>
      </c>
      <c r="C165" s="297" t="str">
        <f>IF('Council Own'!N21="A","A"," ")</f>
        <v xml:space="preserve"> </v>
      </c>
    </row>
    <row r="166" spans="1:19">
      <c r="A166" s="289"/>
      <c r="B166" s="354" t="str">
        <f>'Council Own'!C22</f>
        <v>&lt;List Requirement Here&gt;</v>
      </c>
      <c r="C166" s="297" t="str">
        <f>IF('Council Own'!N22="A","A"," ")</f>
        <v xml:space="preserve"> </v>
      </c>
    </row>
    <row r="167" spans="1:19">
      <c r="A167" s="289">
        <v>5</v>
      </c>
      <c r="B167" s="354" t="str">
        <f>'Council Own'!C23</f>
        <v>&lt;List Requirement Here&gt;</v>
      </c>
      <c r="C167" s="297" t="str">
        <f>IF('Council Own'!N23="A","A"," ")</f>
        <v xml:space="preserve"> </v>
      </c>
    </row>
    <row r="168" spans="1:19">
      <c r="A168" s="289"/>
      <c r="B168" s="354" t="str">
        <f>'Council Own'!C24</f>
        <v>&lt;List Requirement Here&gt;</v>
      </c>
      <c r="C168" s="297" t="str">
        <f>IF('Council Own'!N24="A","A"," ")</f>
        <v xml:space="preserve"> </v>
      </c>
    </row>
    <row r="169" spans="1:19">
      <c r="A169" s="289"/>
      <c r="B169" s="354" t="str">
        <f>'Council Own'!C25</f>
        <v>&lt;List Requirement Here&gt;</v>
      </c>
      <c r="C169" s="297" t="str">
        <f>IF('Council Own'!N25="A","A"," ")</f>
        <v xml:space="preserve"> </v>
      </c>
    </row>
    <row r="170" spans="1:19" ht="12.75" customHeight="1">
      <c r="A170" s="289"/>
      <c r="B170" s="354" t="str">
        <f>'Council Own'!C26</f>
        <v>&lt;List Requirement Here&gt;</v>
      </c>
      <c r="C170" s="297" t="str">
        <f>IF('Council Own'!N26="A","A","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5.xml><?xml version="1.0" encoding="utf-8"?>
<worksheet xmlns="http://schemas.openxmlformats.org/spreadsheetml/2006/main" xmlns:r="http://schemas.openxmlformats.org/officeDocument/2006/relationships">
  <sheetPr codeName="Sheet25"/>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12</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IF(Badges!O58="A","A"," ")</f>
        <v xml:space="preserve"> </v>
      </c>
      <c r="I4" s="289"/>
      <c r="J4" s="292" t="str">
        <f>Badges!C132</f>
        <v>Make a pinch pot</v>
      </c>
      <c r="K4" s="290" t="str">
        <f>IF(Badges!O132="A","A"," ")</f>
        <v xml:space="preserve"> </v>
      </c>
      <c r="M4" s="289"/>
      <c r="N4" s="292" t="str">
        <f>Badges!C205</f>
        <v>GORP</v>
      </c>
      <c r="O4" s="290" t="str">
        <f>IF(Badges!O205="A","A"," ")</f>
        <v xml:space="preserve"> </v>
      </c>
      <c r="Q4" s="289"/>
      <c r="R4" s="292" t="str">
        <f>Badges!C279</f>
        <v>If you have a pet of your own, make</v>
      </c>
      <c r="S4" s="290" t="str">
        <f>IF(Badges!O279="A","A"," ")</f>
        <v xml:space="preserve"> </v>
      </c>
      <c r="T4" s="463"/>
      <c r="U4" s="463"/>
    </row>
    <row r="5" spans="1:21" ht="12.75" customHeight="1">
      <c r="A5" s="485" t="str">
        <f>Summary!A5</f>
        <v>Computer Expert</v>
      </c>
      <c r="B5" s="486"/>
      <c r="C5" s="342" t="str">
        <f>IF(Badges!O28="C","C",IF(Badges!O28="P","P",""))</f>
        <v/>
      </c>
      <c r="E5" s="289"/>
      <c r="F5" s="292" t="str">
        <f>Badges!C59</f>
        <v>Ask a dancer for help</v>
      </c>
      <c r="G5" s="290" t="str">
        <f>IF(Badges!O59="A","A"," ")</f>
        <v xml:space="preserve"> </v>
      </c>
      <c r="I5" s="289"/>
      <c r="J5" s="292" t="str">
        <f>Badges!C133</f>
        <v>Make a coil pot</v>
      </c>
      <c r="K5" s="290" t="str">
        <f>IF(Badges!O133="A","A"," ")</f>
        <v xml:space="preserve"> </v>
      </c>
      <c r="M5" s="289"/>
      <c r="N5" s="292" t="str">
        <f>Badges!C206</f>
        <v>Make a "walking salad"</v>
      </c>
      <c r="O5" s="290" t="str">
        <f>IF(Badges!O206="A","A"," ")</f>
        <v xml:space="preserve"> </v>
      </c>
      <c r="Q5" s="289"/>
      <c r="R5" s="292" t="str">
        <f>Badges!C280</f>
        <v>Volunteer to feed someone else's</v>
      </c>
      <c r="S5" s="290" t="str">
        <f>IF(Badges!O280="A","A"," ")</f>
        <v xml:space="preserve"> </v>
      </c>
      <c r="T5" s="463"/>
      <c r="U5" s="463"/>
    </row>
    <row r="6" spans="1:21" ht="12.75" customHeight="1">
      <c r="A6" s="475" t="str">
        <f>Summary!A6</f>
        <v>My Best Self</v>
      </c>
      <c r="B6" s="476"/>
      <c r="C6" s="291" t="str">
        <f>IF(Badges!O51="C","C",IF(Badges!O51="P","P",""))</f>
        <v/>
      </c>
      <c r="E6" s="289"/>
      <c r="F6" s="292" t="str">
        <f>Badges!C60</f>
        <v>Try "dancersise"</v>
      </c>
      <c r="G6" s="290" t="str">
        <f>IF(Badges!O60="A","A"," ")</f>
        <v xml:space="preserve"> </v>
      </c>
      <c r="I6" s="289"/>
      <c r="J6" s="292" t="str">
        <f>Badges!C134</f>
        <v>Make a slab pot</v>
      </c>
      <c r="K6" s="290" t="str">
        <f>IF(Badges!O134="A","A"," ")</f>
        <v xml:space="preserve"> </v>
      </c>
      <c r="M6" s="289"/>
      <c r="N6" s="292" t="str">
        <f>Badges!C207</f>
        <v>Bring a "nose-bag lunch"</v>
      </c>
      <c r="O6" s="290" t="str">
        <f>IF(Badges!O207="A","A"," ")</f>
        <v xml:space="preserve"> </v>
      </c>
      <c r="Q6" s="289"/>
      <c r="R6" s="292" t="str">
        <f>Badges!C281</f>
        <v>Make a pet budget for two pets</v>
      </c>
      <c r="S6" s="290" t="str">
        <f>IF(Badges!O281="A","A"," ")</f>
        <v xml:space="preserve"> </v>
      </c>
      <c r="T6" s="463"/>
      <c r="U6" s="463"/>
    </row>
    <row r="7" spans="1:21">
      <c r="A7" s="475" t="str">
        <f>Summary!A7</f>
        <v>Dancer</v>
      </c>
      <c r="B7" s="476"/>
      <c r="C7" s="291" t="str">
        <f>IF(Badges!O74="C","C",IF(Badges!O74="P","P",""))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IF(Badges!O97="C","C",IF(Badges!O97="P","P",""))</f>
        <v/>
      </c>
      <c r="E8" s="289"/>
      <c r="F8" s="292" t="str">
        <f>Badges!C62</f>
        <v>Head to the studio</v>
      </c>
      <c r="G8" s="290" t="str">
        <f>IF(Badges!O62="A","A"," ")</f>
        <v xml:space="preserve"> </v>
      </c>
      <c r="I8" s="289"/>
      <c r="J8" s="292" t="str">
        <f>Badges!C136</f>
        <v>Decorate a tile</v>
      </c>
      <c r="K8" s="290" t="str">
        <f>IF(Badges!O136="A","A"," ")</f>
        <v xml:space="preserve"> </v>
      </c>
      <c r="M8" s="289"/>
      <c r="N8" s="292" t="str">
        <f>Badges!C209</f>
        <v>Have a scavenger hunt</v>
      </c>
      <c r="O8" s="290" t="str">
        <f>IF(Badges!O209="A","A"," ")</f>
        <v xml:space="preserve"> </v>
      </c>
      <c r="Q8" s="289">
        <v>1</v>
      </c>
      <c r="R8" s="292" t="str">
        <f>Badges!C285</f>
        <v>Try a scavenger hunt</v>
      </c>
      <c r="S8" s="304"/>
    </row>
    <row r="9" spans="1:21">
      <c r="A9" s="477" t="str">
        <f>Summary!A9</f>
        <v>My Family Story</v>
      </c>
      <c r="B9" s="478"/>
      <c r="C9" s="341" t="str">
        <f>IF(Badges!O120="C","C",IF(Badges!O120="P","P",""))</f>
        <v/>
      </c>
      <c r="E9" s="289"/>
      <c r="F9" s="292" t="str">
        <f>Badges!C63</f>
        <v>Team up with an adult to find</v>
      </c>
      <c r="G9" s="290" t="str">
        <f>IF(Badges!O63="A","A"," ")</f>
        <v xml:space="preserve"> </v>
      </c>
      <c r="I9" s="289"/>
      <c r="J9" s="292" t="str">
        <f>Badges!C137</f>
        <v>Make a pinch or slab sculpture</v>
      </c>
      <c r="K9" s="290" t="str">
        <f>IF(Badges!O137="A","A"," ")</f>
        <v xml:space="preserve"> </v>
      </c>
      <c r="M9" s="289"/>
      <c r="N9" s="292" t="str">
        <f>Badges!C210</f>
        <v>Play "I Spy"</v>
      </c>
      <c r="O9" s="290" t="str">
        <f>IF(Badges!O210="A","A"," ")</f>
        <v xml:space="preserve"> </v>
      </c>
      <c r="Q9" s="289"/>
      <c r="R9" s="292" t="str">
        <f>Badges!C286</f>
        <v>Find it</v>
      </c>
      <c r="S9" s="290" t="str">
        <f>IF(Badges!O286="A","A"," ")</f>
        <v xml:space="preserve"> </v>
      </c>
    </row>
    <row r="10" spans="1:21">
      <c r="A10" s="484" t="str">
        <f>Summary!A10</f>
        <v>It's Your Planet -- Love It!</v>
      </c>
      <c r="B10" s="484"/>
      <c r="C10" s="484"/>
      <c r="E10" s="289"/>
      <c r="F10" s="292" t="str">
        <f>Badges!C64</f>
        <v>Pretend you're a Girl Scout</v>
      </c>
      <c r="G10" s="290" t="str">
        <f>IF(Badges!O64="A","A"," ")</f>
        <v xml:space="preserve"> </v>
      </c>
      <c r="I10" s="289"/>
      <c r="J10" s="292" t="str">
        <f>Badges!C138</f>
        <v>Make beads for jewelry</v>
      </c>
      <c r="K10" s="290" t="str">
        <f>IF(Badges!O138="A","A"," ")</f>
        <v xml:space="preserve"> </v>
      </c>
      <c r="M10" s="289"/>
      <c r="N10" s="292" t="str">
        <f>Badges!C211</f>
        <v>Do a detective hike</v>
      </c>
      <c r="O10" s="290" t="str">
        <f>IF(Badges!O211="A","A"," ")</f>
        <v xml:space="preserve"> </v>
      </c>
      <c r="Q10" s="289"/>
      <c r="R10" s="292" t="str">
        <f>Badges!C287</f>
        <v>See it</v>
      </c>
      <c r="S10" s="290" t="str">
        <f>IF(Badges!O287="A","A"," ")</f>
        <v xml:space="preserve"> </v>
      </c>
    </row>
    <row r="11" spans="1:21">
      <c r="A11" s="485" t="str">
        <f>Summary!A11</f>
        <v>Potter</v>
      </c>
      <c r="B11" s="486"/>
      <c r="C11" s="342" t="str">
        <f>IF(Badges!O144="C","C",IF(Badges!O144="P","P",""))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IF(Badges!O288="A","A"," ")</f>
        <v xml:space="preserve"> </v>
      </c>
    </row>
    <row r="12" spans="1:21">
      <c r="A12" s="475" t="str">
        <f>Summary!A12</f>
        <v>Household Elf</v>
      </c>
      <c r="B12" s="476"/>
      <c r="C12" s="291" t="str">
        <f>IF(Badges!O167="C","C",IF(Badges!O167="P","P",""))</f>
        <v/>
      </c>
      <c r="E12" s="289"/>
      <c r="F12" s="292" t="str">
        <f>Badges!C66</f>
        <v>Create a special-occasion dance</v>
      </c>
      <c r="G12" s="290" t="str">
        <f>IF(Badges!O66="A","A"," ")</f>
        <v xml:space="preserve"> </v>
      </c>
      <c r="I12" s="289"/>
      <c r="J12" s="292" t="str">
        <f>Badges!C140</f>
        <v>Dip your pottery</v>
      </c>
      <c r="K12" s="290" t="str">
        <f>IF(Badges!O140="A","A","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IF(Badges!O190="C","C",IF(Badges!O190="P","P",""))</f>
        <v/>
      </c>
      <c r="E13" s="289"/>
      <c r="F13" s="292" t="str">
        <f>Badges!C67</f>
        <v>Use dance to tell a story</v>
      </c>
      <c r="G13" s="290" t="str">
        <f>IF(Badges!O67="A","A"," ")</f>
        <v xml:space="preserve"> </v>
      </c>
      <c r="I13" s="289"/>
      <c r="J13" s="292" t="str">
        <f>Badges!C141</f>
        <v>Paint on glaze</v>
      </c>
      <c r="K13" s="290" t="str">
        <f>IF(Badges!O141="A","A"," ")</f>
        <v xml:space="preserve"> </v>
      </c>
      <c r="M13" s="289"/>
      <c r="N13" s="292" t="str">
        <f>Badges!C216</f>
        <v>Set your alarm</v>
      </c>
      <c r="O13" s="290" t="str">
        <f>IF(Badges!O216="A","A"," ")</f>
        <v xml:space="preserve"> </v>
      </c>
      <c r="Q13" s="289"/>
      <c r="R13" s="292" t="str">
        <f>Badges!C290</f>
        <v>Get a clue</v>
      </c>
      <c r="S13" s="290" t="str">
        <f>IF(Badges!O290="A","A"," ")</f>
        <v xml:space="preserve"> </v>
      </c>
    </row>
    <row r="14" spans="1:21">
      <c r="A14" s="475" t="str">
        <f>Summary!A14</f>
        <v>Hiker</v>
      </c>
      <c r="B14" s="476"/>
      <c r="C14" s="291" t="str">
        <f>IF(Badges!O213="C","C",IF(Badges!O213="P","P",""))</f>
        <v/>
      </c>
      <c r="E14" s="289"/>
      <c r="F14" s="292" t="str">
        <f>Badges!C68</f>
        <v>Make up a dance to your favorite</v>
      </c>
      <c r="G14" s="290" t="str">
        <f>IF(Badges!O68="A","A"," ")</f>
        <v xml:space="preserve"> </v>
      </c>
      <c r="I14" s="289"/>
      <c r="J14" s="292" t="str">
        <f>Badges!C142</f>
        <v>Sponge paint your pottery</v>
      </c>
      <c r="K14" s="290" t="str">
        <f>IF(Badges!O142="A","A"," ")</f>
        <v xml:space="preserve"> </v>
      </c>
      <c r="M14" s="289"/>
      <c r="N14" s="292" t="str">
        <f>Badges!C217</f>
        <v>Lay out your clothes</v>
      </c>
      <c r="O14" s="290" t="str">
        <f>IF(Badges!O217="A","A"," ")</f>
        <v xml:space="preserve"> </v>
      </c>
      <c r="Q14" s="289"/>
      <c r="R14" s="292" t="str">
        <f>Badges!C291</f>
        <v>Mystery box</v>
      </c>
      <c r="S14" s="290" t="str">
        <f>IF(Badges!O291="A","A"," ")</f>
        <v xml:space="preserve"> </v>
      </c>
    </row>
    <row r="15" spans="1:21">
      <c r="A15" s="477" t="str">
        <f>Summary!A15</f>
        <v>My Great Day</v>
      </c>
      <c r="B15" s="478"/>
      <c r="C15" s="341" t="str">
        <f>IF(Badges!O236="C","C",IF(Badges!O236="P","P",""))</f>
        <v/>
      </c>
      <c r="E15" s="289">
        <v>5</v>
      </c>
      <c r="F15" s="292" t="str">
        <f>Badges!C69</f>
        <v>Show your moves</v>
      </c>
      <c r="G15" s="304"/>
      <c r="I15" s="466" t="str">
        <f>Badges!B145</f>
        <v>Household Elf</v>
      </c>
      <c r="J15" s="467"/>
      <c r="K15" s="467"/>
      <c r="M15" s="289"/>
      <c r="N15" s="292" t="str">
        <f>Badges!C218</f>
        <v>Make your bed</v>
      </c>
      <c r="O15" s="290" t="str">
        <f>IF(Badges!O218="A","A"," ")</f>
        <v xml:space="preserve"> </v>
      </c>
      <c r="Q15" s="289"/>
      <c r="R15" s="292" t="str">
        <f>Badges!C292</f>
        <v>Who's who</v>
      </c>
      <c r="S15" s="290" t="str">
        <f>IF(Badges!O292="A","A"," ")</f>
        <v xml:space="preserve"> </v>
      </c>
    </row>
    <row r="16" spans="1:21">
      <c r="A16" s="484" t="str">
        <f>Summary!A16</f>
        <v>It's Your Story -- Tell It!</v>
      </c>
      <c r="B16" s="484"/>
      <c r="C16" s="484"/>
      <c r="E16" s="289"/>
      <c r="F16" s="292" t="str">
        <f>Badges!C70</f>
        <v>Throw a dance party</v>
      </c>
      <c r="G16" s="290" t="str">
        <f>IF(Badges!O70="A","A","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IF(Badges!O260="C","C",IF(Badges!O260="P","P",""))</f>
        <v/>
      </c>
      <c r="E17" s="289"/>
      <c r="F17" s="292" t="str">
        <f>Badges!C71</f>
        <v>Perform a dance show for your</v>
      </c>
      <c r="G17" s="290" t="str">
        <f>IF(Badges!O71="A","A"," ")</f>
        <v xml:space="preserve"> </v>
      </c>
      <c r="I17" s="289"/>
      <c r="J17" s="292" t="str">
        <f>Badges!C147</f>
        <v>Be a light-saver</v>
      </c>
      <c r="K17" s="290" t="str">
        <f>IF(Badges!O146="A","A"," ")</f>
        <v xml:space="preserve"> </v>
      </c>
      <c r="M17" s="289"/>
      <c r="N17" s="292" t="str">
        <f>Badges!C220</f>
        <v>Sort your school supplies</v>
      </c>
      <c r="O17" s="290" t="str">
        <f>IF(Badges!O220="A","A"," ")</f>
        <v xml:space="preserve"> </v>
      </c>
      <c r="Q17" s="289"/>
      <c r="R17" s="292" t="str">
        <f>Badges!C294</f>
        <v>Pin the tail on…</v>
      </c>
      <c r="S17" s="290" t="str">
        <f>IF(Badges!O294="A","A"," ")</f>
        <v xml:space="preserve"> </v>
      </c>
    </row>
    <row r="18" spans="1:19">
      <c r="A18" s="475" t="str">
        <f>Summary!A18</f>
        <v>Pets</v>
      </c>
      <c r="B18" s="476"/>
      <c r="C18" s="291" t="str">
        <f>IF(Badges!O283="C","C",IF(Badges!O283="P","P",""))</f>
        <v/>
      </c>
      <c r="E18" s="289"/>
      <c r="F18" s="292" t="str">
        <f>Badges!C72</f>
        <v>Perform a dance for your family</v>
      </c>
      <c r="G18" s="290" t="str">
        <f>IF(Badges!O72="A","A"," ")</f>
        <v xml:space="preserve"> </v>
      </c>
      <c r="I18" s="289"/>
      <c r="J18" s="292" t="str">
        <f>Badges!C148</f>
        <v>Go on an energy scavenger hunt</v>
      </c>
      <c r="K18" s="290" t="str">
        <f>IF(Badges!O147="A","A"," ")</f>
        <v xml:space="preserve"> </v>
      </c>
      <c r="M18" s="289"/>
      <c r="N18" s="292" t="str">
        <f>Badges!C221</f>
        <v>Make and label play-stuff bins</v>
      </c>
      <c r="O18" s="290" t="str">
        <f>IF(Badges!O221="A","A"," ")</f>
        <v xml:space="preserve"> </v>
      </c>
      <c r="Q18" s="289"/>
      <c r="R18" s="292" t="str">
        <f>Badges!C295</f>
        <v>Heat things up</v>
      </c>
      <c r="S18" s="290" t="str">
        <f>IF(Badges!O295="A","A"," ")</f>
        <v xml:space="preserve"> </v>
      </c>
    </row>
    <row r="19" spans="1:19">
      <c r="A19" s="475" t="str">
        <f>Summary!A19</f>
        <v>Making Games</v>
      </c>
      <c r="B19" s="476"/>
      <c r="C19" s="291" t="str">
        <f>IF(Badges!O306="C","C",IF(Badges!O306="P","P",""))</f>
        <v/>
      </c>
      <c r="E19" s="466" t="str">
        <f>Badges!B75</f>
        <v>Home Scientist</v>
      </c>
      <c r="F19" s="467"/>
      <c r="G19" s="467"/>
      <c r="I19" s="289"/>
      <c r="J19" s="292" t="str">
        <f>Badges!C149</f>
        <v>Find out about three ways to use</v>
      </c>
      <c r="K19" s="290" t="str">
        <f>IF(Badges!O148="A","A"," ")</f>
        <v xml:space="preserve"> </v>
      </c>
      <c r="M19" s="289"/>
      <c r="N19" s="292" t="str">
        <f>Badges!C222</f>
        <v>Organize your clothes</v>
      </c>
      <c r="O19" s="290" t="str">
        <f>IF(Badges!O222="A","A"," ")</f>
        <v xml:space="preserve"> </v>
      </c>
      <c r="Q19" s="289"/>
      <c r="R19" s="292" t="str">
        <f>Badges!C296</f>
        <v>Race day</v>
      </c>
      <c r="S19" s="290" t="str">
        <f>IF(Badges!O296="A","A"," ")</f>
        <v xml:space="preserve"> </v>
      </c>
    </row>
    <row r="20" spans="1:19">
      <c r="A20" s="475" t="str">
        <f>Summary!A20</f>
        <v>Inventor</v>
      </c>
      <c r="B20" s="476"/>
      <c r="C20" s="291" t="str">
        <f>IF(Badges!O329="C","C",IF(Badges!O329="P","P",""))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IF(Badges!O352="C","C",IF(Badges!O352="P","P",""))</f>
        <v/>
      </c>
      <c r="E21" s="289"/>
      <c r="F21" s="292" t="str">
        <f>Badges!C77</f>
        <v>Make a salad dressing</v>
      </c>
      <c r="G21" s="290" t="str">
        <f>IF(Badges!O77="A","A"," ")</f>
        <v xml:space="preserve"> </v>
      </c>
      <c r="I21" s="289"/>
      <c r="J21" s="292" t="str">
        <f>Badges!C151</f>
        <v>Use less water by taking shorter</v>
      </c>
      <c r="K21" s="290" t="str">
        <f>IF(Badges!O150="A","A"," ")</f>
        <v xml:space="preserve"> </v>
      </c>
      <c r="M21" s="289"/>
      <c r="N21" s="292" t="str">
        <f>Badges!C224</f>
        <v>Create your own homework space</v>
      </c>
      <c r="O21" s="290" t="str">
        <f>IF(Badges!O224="A","A"," ")</f>
        <v xml:space="preserve"> </v>
      </c>
      <c r="Q21" s="289"/>
      <c r="R21" s="292" t="str">
        <f>Badges!C298</f>
        <v>You're It</v>
      </c>
      <c r="S21" s="290" t="str">
        <f>IF(Badges!O298="A","A"," ")</f>
        <v xml:space="preserve"> </v>
      </c>
    </row>
    <row r="22" spans="1:19">
      <c r="A22" s="226"/>
      <c r="B22" s="338"/>
      <c r="C22" s="306"/>
      <c r="E22" s="289"/>
      <c r="F22" s="292" t="str">
        <f>Badges!C78</f>
        <v>Grow rock candy</v>
      </c>
      <c r="G22" s="290" t="str">
        <f>IF(Badges!O78="A","A"," ")</f>
        <v xml:space="preserve"> </v>
      </c>
      <c r="I22" s="289"/>
      <c r="J22" s="292" t="str">
        <f>Badges!C152</f>
        <v>Turn off the faucet when brushing</v>
      </c>
      <c r="K22" s="290" t="str">
        <f>IF(Badges!O151="A","A"," ")</f>
        <v xml:space="preserve"> </v>
      </c>
      <c r="M22" s="289"/>
      <c r="N22" s="292" t="str">
        <f>Badges!C225</f>
        <v>Make a homework station</v>
      </c>
      <c r="O22" s="290" t="str">
        <f>IF(Badges!O225="A","A"," ")</f>
        <v xml:space="preserve"> </v>
      </c>
      <c r="Q22" s="289"/>
      <c r="R22" s="292" t="str">
        <f>Badges!C299</f>
        <v>Duck, Duck, "Moo"-se</v>
      </c>
      <c r="S22" s="290" t="str">
        <f>IF(Badges!O299="A","A"," ")</f>
        <v xml:space="preserve"> </v>
      </c>
    </row>
    <row r="23" spans="1:19">
      <c r="A23" s="466" t="str">
        <f>Badges!B6</f>
        <v>Computer Expert</v>
      </c>
      <c r="B23" s="467"/>
      <c r="C23" s="467"/>
      <c r="E23" s="289"/>
      <c r="F23" s="292" t="str">
        <f>Badges!C79</f>
        <v>Make your own ice cream</v>
      </c>
      <c r="G23" s="290" t="str">
        <f>IF(Badges!O79="A","A"," ")</f>
        <v xml:space="preserve"> </v>
      </c>
      <c r="I23" s="289"/>
      <c r="J23" s="292" t="str">
        <f>Badges!C153</f>
        <v>Find three ways to save water</v>
      </c>
      <c r="K23" s="290" t="str">
        <f>IF(Badges!O152="A","A"," ")</f>
        <v xml:space="preserve"> </v>
      </c>
      <c r="M23" s="289"/>
      <c r="N23" s="292" t="str">
        <f>Badges!C226</f>
        <v>Make a homework schedule</v>
      </c>
      <c r="O23" s="290" t="str">
        <f>IF(Badges!O226="A","A"," ")</f>
        <v xml:space="preserve"> </v>
      </c>
      <c r="Q23" s="289"/>
      <c r="R23" s="292" t="str">
        <f>Badges!C300</f>
        <v>Hop to it</v>
      </c>
      <c r="S23" s="290" t="str">
        <f>IF(Badges!O300="A","A","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IF(Badges!O8="A","A"," ")</f>
        <v xml:space="preserve"> </v>
      </c>
      <c r="E25" s="289"/>
      <c r="F25" s="292" t="str">
        <f>Badges!C81</f>
        <v>Follow the balloon leader</v>
      </c>
      <c r="G25" s="290" t="str">
        <f>IF(Badges!O81="A","A"," ")</f>
        <v xml:space="preserve"> </v>
      </c>
      <c r="I25" s="289"/>
      <c r="J25" s="292" t="str">
        <f>Badges!C155</f>
        <v>Make a natural cleaner</v>
      </c>
      <c r="K25" s="290" t="str">
        <f>IF(Badges!O154="A","A"," ")</f>
        <v xml:space="preserve"> </v>
      </c>
      <c r="M25" s="289"/>
      <c r="N25" s="292" t="str">
        <f>Badges!C228</f>
        <v>Make a "special dates" calendar</v>
      </c>
      <c r="O25" s="290" t="str">
        <f>IF(Badges!O228="A","A"," ")</f>
        <v xml:space="preserve"> </v>
      </c>
      <c r="Q25" s="289"/>
      <c r="R25" s="292" t="str">
        <f>Badges!C302</f>
        <v>Queen of the court</v>
      </c>
      <c r="S25" s="290" t="str">
        <f>IF(Badges!O302="A","A"," ")</f>
        <v xml:space="preserve"> </v>
      </c>
    </row>
    <row r="26" spans="1:19">
      <c r="A26" s="289"/>
      <c r="B26" s="292" t="str">
        <f>Badges!C9</f>
        <v>Create a cool card</v>
      </c>
      <c r="C26" s="290" t="str">
        <f>IF(Badges!O9="A","A"," ")</f>
        <v xml:space="preserve"> </v>
      </c>
      <c r="E26" s="289"/>
      <c r="F26" s="292" t="str">
        <f>Badges!C82</f>
        <v>Make pepper dance</v>
      </c>
      <c r="G26" s="290" t="str">
        <f>IF(Badges!O82="A","A"," ")</f>
        <v xml:space="preserve"> </v>
      </c>
      <c r="I26" s="289"/>
      <c r="J26" s="292" t="str">
        <f>Badges!C156</f>
        <v>Make a natural spray to use on</v>
      </c>
      <c r="K26" s="290" t="str">
        <f>IF(Badges!O155="A","A"," ")</f>
        <v xml:space="preserve"> </v>
      </c>
      <c r="M26" s="289"/>
      <c r="N26" s="292" t="str">
        <f>Badges!C229</f>
        <v>Make a family activities schedule</v>
      </c>
      <c r="O26" s="290" t="str">
        <f>IF(Badges!O229="A","A"," ")</f>
        <v xml:space="preserve"> </v>
      </c>
      <c r="Q26" s="289"/>
      <c r="R26" s="292" t="str">
        <f>Badges!C303</f>
        <v>Field of dreams</v>
      </c>
      <c r="S26" s="290" t="str">
        <f>IF(Badges!O303="A","A"," ")</f>
        <v xml:space="preserve"> </v>
      </c>
    </row>
    <row r="27" spans="1:19">
      <c r="A27" s="289"/>
      <c r="B27" s="292" t="str">
        <f>Badges!C10</f>
        <v>Build a bookmark</v>
      </c>
      <c r="C27" s="290" t="str">
        <f>IF(Badges!O10="A","A"," ")</f>
        <v xml:space="preserve"> </v>
      </c>
      <c r="E27" s="289"/>
      <c r="F27" s="292" t="str">
        <f>Badges!C79</f>
        <v>Make your own ice cream</v>
      </c>
      <c r="G27" s="290" t="str">
        <f>IF(Badges!O83="A","A"," ")</f>
        <v xml:space="preserve"> </v>
      </c>
      <c r="I27" s="289"/>
      <c r="J27" s="292" t="str">
        <f>Badges!C157</f>
        <v>Take your own reusable bag to the</v>
      </c>
      <c r="K27" s="290" t="str">
        <f>IF(Badges!O156="A","A"," ")</f>
        <v xml:space="preserve"> </v>
      </c>
      <c r="M27" s="289"/>
      <c r="N27" s="292" t="str">
        <f>Badges!C230</f>
        <v>Be a family grocery helper</v>
      </c>
      <c r="O27" s="290" t="str">
        <f>IF(Badges!O230="A","A"," ")</f>
        <v xml:space="preserve"> </v>
      </c>
      <c r="Q27" s="289"/>
      <c r="R27" s="292" t="str">
        <f>Badges!C304</f>
        <v>The new ballpark</v>
      </c>
      <c r="S27" s="290" t="str">
        <f>IF(Badges!O304="A","A","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IF(Badges!O12="A","A"," ")</f>
        <v xml:space="preserve"> </v>
      </c>
      <c r="E29" s="289"/>
      <c r="F29" s="292" t="str">
        <f>Badges!C85</f>
        <v>Eggs in salt water</v>
      </c>
      <c r="G29" s="290" t="str">
        <f>IF(Badges!O85="A","A"," ")</f>
        <v xml:space="preserve"> </v>
      </c>
      <c r="I29" s="289"/>
      <c r="J29" s="292" t="str">
        <f>Badges!C159</f>
        <v>How much trash can you stash</v>
      </c>
      <c r="K29" s="290" t="str">
        <f>IF(Badges!O158="A","A"," ")</f>
        <v xml:space="preserve"> </v>
      </c>
      <c r="M29" s="289"/>
      <c r="N29" s="292" t="str">
        <f>Badges!C232</f>
        <v>Organize a Girl Scout place</v>
      </c>
      <c r="O29" s="290" t="str">
        <f>IF(Badges!O232="A","A"," ")</f>
        <v xml:space="preserve"> </v>
      </c>
      <c r="Q29" s="289">
        <v>1</v>
      </c>
      <c r="R29" s="292" t="str">
        <f>Badges!C308</f>
        <v>Warm up your inventor's mind</v>
      </c>
      <c r="S29" s="304"/>
    </row>
    <row r="30" spans="1:19">
      <c r="A30" s="289"/>
      <c r="B30" s="292" t="str">
        <f>Badges!C13</f>
        <v>Hometown history</v>
      </c>
      <c r="C30" s="290" t="str">
        <f>IF(Badges!O13="A","A"," ")</f>
        <v xml:space="preserve"> </v>
      </c>
      <c r="E30" s="289"/>
      <c r="F30" s="292" t="str">
        <f>Badges!C86</f>
        <v>Dancing raisins</v>
      </c>
      <c r="G30" s="290" t="str">
        <f>IF(Badges!O86="A","A"," ")</f>
        <v xml:space="preserve"> </v>
      </c>
      <c r="I30" s="289"/>
      <c r="J30" s="292" t="str">
        <f>Badges!C160</f>
        <v>Recycle plastic bags</v>
      </c>
      <c r="K30" s="290" t="str">
        <f>IF(Badges!O159="A","A"," ")</f>
        <v xml:space="preserve"> </v>
      </c>
      <c r="M30" s="289"/>
      <c r="N30" s="292" t="str">
        <f>Badges!C233</f>
        <v>Organize a community place</v>
      </c>
      <c r="O30" s="290" t="str">
        <f>IF(Badges!O233="A","A"," ")</f>
        <v xml:space="preserve"> </v>
      </c>
      <c r="Q30" s="289"/>
      <c r="R30" s="292" t="str">
        <f>Badges!C309</f>
        <v>Make up five new uses for a box</v>
      </c>
      <c r="S30" s="290" t="str">
        <f>IF(Badges!O309="A","A"," ")</f>
        <v xml:space="preserve"> </v>
      </c>
    </row>
    <row r="31" spans="1:19">
      <c r="A31" s="289"/>
      <c r="B31" s="292" t="str">
        <f>Badges!C14</f>
        <v>Online art walk</v>
      </c>
      <c r="C31" s="290" t="str">
        <f>IF(Badges!O14="A","A"," ")</f>
        <v xml:space="preserve"> </v>
      </c>
      <c r="E31" s="289"/>
      <c r="F31" s="292" t="str">
        <f>Badges!C83</f>
        <v>Bend water</v>
      </c>
      <c r="G31" s="290" t="str">
        <f>IF(Badges!O87="A","A"," ")</f>
        <v xml:space="preserve"> </v>
      </c>
      <c r="I31" s="289"/>
      <c r="J31" s="292" t="str">
        <f>Badges!C161</f>
        <v>Donate toys and clothes</v>
      </c>
      <c r="K31" s="290" t="str">
        <f>IF(Badges!O160="A","A"," ")</f>
        <v xml:space="preserve"> </v>
      </c>
      <c r="M31" s="289"/>
      <c r="N31" s="292" t="str">
        <f>Badges!C234</f>
        <v>Help a relative, friend, or neighbor</v>
      </c>
      <c r="O31" s="290" t="str">
        <f>IF(Badges!O234="A","A"," ")</f>
        <v xml:space="preserve"> </v>
      </c>
      <c r="Q31" s="289"/>
      <c r="R31" s="292" t="str">
        <f>Badges!C310</f>
        <v>Come up with fun and different</v>
      </c>
      <c r="S31" s="290" t="str">
        <f>IF(Badges!O310="A","A","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IF(Badges!O311="A","A"," ")</f>
        <v xml:space="preserve"> </v>
      </c>
    </row>
    <row r="33" spans="1:19">
      <c r="A33" s="289"/>
      <c r="B33" s="292" t="str">
        <f>Badges!C16</f>
        <v>Road trip</v>
      </c>
      <c r="C33" s="290" t="str">
        <f>IF(Badges!O16="A","A"," ")</f>
        <v xml:space="preserve"> </v>
      </c>
      <c r="E33" s="289"/>
      <c r="F33" s="292" t="str">
        <f>Badges!C89</f>
        <v>Soda geyser</v>
      </c>
      <c r="G33" s="290" t="str">
        <f>IF(Badges!O89="A","A"," ")</f>
        <v xml:space="preserve"> </v>
      </c>
      <c r="I33" s="289"/>
      <c r="J33" s="292" t="str">
        <f>Badges!C163</f>
        <v>Clean or replace an air filter</v>
      </c>
      <c r="K33" s="290" t="str">
        <f>IF(Badges!O162="A","A","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IF(Badges!O17="A","A"," ")</f>
        <v xml:space="preserve"> </v>
      </c>
      <c r="E34" s="289"/>
      <c r="F34" s="292" t="str">
        <f>Badges!C90</f>
        <v>Film-canister rockets</v>
      </c>
      <c r="G34" s="290" t="str">
        <f>IF(Badges!O90="A","A"," ")</f>
        <v xml:space="preserve"> </v>
      </c>
      <c r="I34" s="289"/>
      <c r="J34" s="292" t="str">
        <f>Badges!C164</f>
        <v>Discover natural filters</v>
      </c>
      <c r="K34" s="290" t="str">
        <f>IF(Badges!O163="A","A"," ")</f>
        <v xml:space="preserve"> </v>
      </c>
      <c r="M34" s="289"/>
      <c r="N34" s="292" t="str">
        <f>Badges!C240</f>
        <v>Make a letterboxing dictionary</v>
      </c>
      <c r="O34" s="290" t="str">
        <f>IF(Badges!O240="A","A"," ")</f>
        <v xml:space="preserve"> </v>
      </c>
      <c r="Q34" s="289"/>
      <c r="R34" s="292" t="str">
        <f>Badges!C313</f>
        <v>Making music</v>
      </c>
      <c r="S34" s="290" t="str">
        <f>IF(Badges!O313="A","A"," ")</f>
        <v xml:space="preserve"> </v>
      </c>
    </row>
    <row r="35" spans="1:19">
      <c r="A35" s="289"/>
      <c r="B35" s="292" t="str">
        <f>Badges!C18</f>
        <v>3…2…1…blastoff!</v>
      </c>
      <c r="C35" s="290" t="str">
        <f>IF(Badges!O18="A","A"," ")</f>
        <v xml:space="preserve"> </v>
      </c>
      <c r="E35" s="289"/>
      <c r="F35" s="292" t="str">
        <f>Badges!C87</f>
        <v>Lemons vs. limes</v>
      </c>
      <c r="G35" s="290" t="str">
        <f>IF(Badges!O91="A","A"," ")</f>
        <v xml:space="preserve"> </v>
      </c>
      <c r="I35" s="289"/>
      <c r="J35" s="292" t="str">
        <f>Badges!C165</f>
        <v>Make a natural air freshener</v>
      </c>
      <c r="K35" s="290" t="str">
        <f>IF(Badges!O164="A","A"," ")</f>
        <v xml:space="preserve"> </v>
      </c>
      <c r="M35" s="289"/>
      <c r="N35" s="292" t="str">
        <f>Badges!C241</f>
        <v>Think of hiding places</v>
      </c>
      <c r="O35" s="290" t="str">
        <f>IF(Badges!O241="A","A"," ")</f>
        <v xml:space="preserve"> </v>
      </c>
      <c r="Q35" s="289"/>
      <c r="R35" s="292" t="str">
        <f>Badges!C314</f>
        <v>Carrying lunch</v>
      </c>
      <c r="S35" s="290" t="str">
        <f>IF(Badges!O314="A","A","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IF(Badges!O242="A","A"," ")</f>
        <v xml:space="preserve"> </v>
      </c>
      <c r="Q36" s="289"/>
      <c r="R36" s="292" t="str">
        <f>Badges!C315</f>
        <v>Watering plants</v>
      </c>
      <c r="S36" s="290" t="str">
        <f>IF(Badges!O315="A","A"," ")</f>
        <v xml:space="preserve"> </v>
      </c>
    </row>
    <row r="37" spans="1:19" ht="12.75" customHeight="1">
      <c r="A37" s="289"/>
      <c r="B37" s="292" t="str">
        <f>Badges!C20</f>
        <v>Here is my card</v>
      </c>
      <c r="C37" s="290" t="str">
        <f>IF(Badges!O20="A","A"," ")</f>
        <v xml:space="preserve"> </v>
      </c>
      <c r="E37" s="289"/>
      <c r="F37" s="292" t="str">
        <f>Badges!C93</f>
        <v>Giant bubbles</v>
      </c>
      <c r="G37" s="290" t="str">
        <f>IF(Badges!O93="A","A","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IF(Badges!O21="A","A"," ")</f>
        <v xml:space="preserve"> </v>
      </c>
      <c r="E38" s="289"/>
      <c r="F38" s="292" t="str">
        <f>Badges!C94</f>
        <v>Homemade Silly Putty</v>
      </c>
      <c r="G38" s="290" t="str">
        <f>IF(Badges!O94="A","A"," ")</f>
        <v xml:space="preserve"> </v>
      </c>
      <c r="I38" s="289"/>
      <c r="J38" s="292" t="str">
        <f>Badges!C170</f>
        <v>Hold a scavenger hunt in your</v>
      </c>
      <c r="K38" s="290" t="str">
        <f>IF(Badges!O170="A","A"," ")</f>
        <v xml:space="preserve"> </v>
      </c>
      <c r="M38" s="289"/>
      <c r="N38" s="292" t="str">
        <f>Badges!C244</f>
        <v>Cut your own stamp from craft foam</v>
      </c>
      <c r="O38" s="290" t="str">
        <f>IF(Badges!O244="A","A"," ")</f>
        <v xml:space="preserve"> </v>
      </c>
      <c r="Q38" s="289"/>
      <c r="R38" s="292" t="str">
        <f>Badges!C317</f>
        <v>Mornings</v>
      </c>
      <c r="S38" s="290" t="str">
        <f>IF(Badges!O317="A","A"," ")</f>
        <v xml:space="preserve"> </v>
      </c>
    </row>
    <row r="39" spans="1:19">
      <c r="A39" s="289"/>
      <c r="B39" s="292" t="str">
        <f>Badges!C22</f>
        <v>Dear President…</v>
      </c>
      <c r="C39" s="290" t="str">
        <f>IF(Badges!O22="A","A"," ")</f>
        <v xml:space="preserve"> </v>
      </c>
      <c r="E39" s="289"/>
      <c r="F39" s="292" t="str">
        <f>Badges!C91</f>
        <v>Blow up a balloon without using</v>
      </c>
      <c r="G39" s="290" t="str">
        <f>IF(Badges!O95="A","A"," ")</f>
        <v xml:space="preserve"> </v>
      </c>
      <c r="I39" s="289"/>
      <c r="J39" s="292" t="str">
        <f>Badges!C171</f>
        <v>Play Kim's Game</v>
      </c>
      <c r="K39" s="290" t="str">
        <f>IF(Badges!O171="A","A"," ")</f>
        <v xml:space="preserve"> </v>
      </c>
      <c r="M39" s="289"/>
      <c r="N39" s="292" t="str">
        <f>Badges!C245</f>
        <v>Use a stamp-making kit from a</v>
      </c>
      <c r="O39" s="290" t="str">
        <f>IF(Badges!O245="A","A"," ")</f>
        <v xml:space="preserve"> </v>
      </c>
      <c r="Q39" s="289"/>
      <c r="R39" s="292" t="str">
        <f>Badges!C318</f>
        <v>Lunch at school</v>
      </c>
      <c r="S39" s="290" t="str">
        <f>IF(Badges!O318="A","A","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IF(Badges!O172="A","A"," ")</f>
        <v xml:space="preserve"> </v>
      </c>
      <c r="M40" s="289"/>
      <c r="N40" s="292" t="str">
        <f>Badges!C246</f>
        <v>Choose a special stamp</v>
      </c>
      <c r="O40" s="290" t="str">
        <f>IF(Badges!O246="A","A"," ")</f>
        <v xml:space="preserve"> </v>
      </c>
      <c r="Q40" s="289"/>
      <c r="R40" s="292" t="str">
        <f>Badges!C319</f>
        <v>Brownie meetings</v>
      </c>
      <c r="S40" s="290" t="str">
        <f>IF(Badges!O319="A","A"," ")</f>
        <v xml:space="preserve"> </v>
      </c>
    </row>
    <row r="41" spans="1:19">
      <c r="A41" s="289"/>
      <c r="B41" s="292" t="str">
        <f>Badges!C24</f>
        <v>Game on</v>
      </c>
      <c r="C41" s="290" t="str">
        <f>IF(Badges!O24="A","A","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IF(Badges!O25="A","A"," ")</f>
        <v xml:space="preserve"> </v>
      </c>
      <c r="E42" s="289"/>
      <c r="F42" s="292" t="str">
        <f>Badges!C100</f>
        <v>Read two stories starring families</v>
      </c>
      <c r="G42" s="290" t="str">
        <f>IF(Badges!O100="A","A"," ")</f>
        <v xml:space="preserve"> </v>
      </c>
      <c r="I42" s="289"/>
      <c r="J42" s="292" t="str">
        <f>Badges!C174</f>
        <v>Listen for 10 different sounds</v>
      </c>
      <c r="K42" s="290" t="str">
        <f>IF(Badges!O174="A","A"," ")</f>
        <v xml:space="preserve"> </v>
      </c>
      <c r="M42" s="289"/>
      <c r="N42" s="292" t="str">
        <f>Badges!C248</f>
        <v>Create a fill-in-the-blank clue</v>
      </c>
      <c r="O42" s="290" t="str">
        <f>IF(Badges!O248="A","A"," ")</f>
        <v xml:space="preserve"> </v>
      </c>
      <c r="Q42" s="289"/>
      <c r="R42" s="292" t="str">
        <f>Badges!C321</f>
        <v>Mind-map</v>
      </c>
      <c r="S42" s="290" t="str">
        <f>IF(Badges!O321="A","A"," ")</f>
        <v xml:space="preserve"> </v>
      </c>
    </row>
    <row r="43" spans="1:19" ht="12.75" customHeight="1">
      <c r="A43" s="289"/>
      <c r="B43" s="292" t="str">
        <f>Badges!C26</f>
        <v>Print on</v>
      </c>
      <c r="C43" s="290" t="str">
        <f>IF(Badges!O26="A","A"," ")</f>
        <v xml:space="preserve"> </v>
      </c>
      <c r="E43" s="289"/>
      <c r="F43" s="292" t="str">
        <f>Badges!C101</f>
        <v>Watch a family story</v>
      </c>
      <c r="G43" s="290" t="str">
        <f>IF(Badges!O101="A","A"," ")</f>
        <v xml:space="preserve"> </v>
      </c>
      <c r="I43" s="289"/>
      <c r="J43" s="292" t="str">
        <f>Badges!C175</f>
        <v>Listen to sound boxes</v>
      </c>
      <c r="K43" s="290" t="str">
        <f>IF(Badges!O175="A","A"," ")</f>
        <v xml:space="preserve"> </v>
      </c>
      <c r="M43" s="289"/>
      <c r="N43" s="292" t="str">
        <f>Badges!C249</f>
        <v>Create a scramble</v>
      </c>
      <c r="O43" s="290" t="str">
        <f>IF(Badges!O249="A","A"," ")</f>
        <v xml:space="preserve"> </v>
      </c>
      <c r="Q43" s="289"/>
      <c r="R43" s="292" t="str">
        <f>Badges!C322</f>
        <v>Sketch it out</v>
      </c>
      <c r="S43" s="290" t="str">
        <f>IF(Badges!O322="A","A"," ")</f>
        <v xml:space="preserve"> </v>
      </c>
    </row>
    <row r="44" spans="1:19">
      <c r="A44" s="466" t="str">
        <f>Badges!B29</f>
        <v>My Best Self</v>
      </c>
      <c r="B44" s="467"/>
      <c r="C44" s="467"/>
      <c r="E44" s="289"/>
      <c r="F44" s="292" t="str">
        <f>Badges!C102</f>
        <v>Share family stories with friends</v>
      </c>
      <c r="G44" s="290" t="str">
        <f>IF(Badges!O102="A","A"," ")</f>
        <v xml:space="preserve"> </v>
      </c>
      <c r="I44" s="289"/>
      <c r="J44" s="292" t="str">
        <f>Badges!C176</f>
        <v>Wear safety earplugs to understand</v>
      </c>
      <c r="K44" s="290" t="str">
        <f>IF(Badges!O176="A","A"," ")</f>
        <v xml:space="preserve"> </v>
      </c>
      <c r="M44" s="289"/>
      <c r="N44" s="292" t="str">
        <f>Badges!C250</f>
        <v>Create a number code clue</v>
      </c>
      <c r="O44" s="290" t="str">
        <f>IF(Badges!O250="A","A"," ")</f>
        <v xml:space="preserve"> </v>
      </c>
      <c r="Q44" s="289"/>
      <c r="R44" s="292" t="str">
        <f>Badges!C323</f>
        <v>Buddy up and brainstorm lots of</v>
      </c>
      <c r="S44" s="290" t="str">
        <f>IF(Badges!O323="A","A","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IF(Badges!O31="A","A"," ")</f>
        <v xml:space="preserve"> </v>
      </c>
      <c r="E46" s="289"/>
      <c r="F46" s="292" t="str">
        <f>Badges!C104</f>
        <v>Ask about a festival, holiday, or</v>
      </c>
      <c r="G46" s="290" t="str">
        <f>IF(Badges!O104="A","A"," ")</f>
        <v xml:space="preserve"> </v>
      </c>
      <c r="I46" s="289"/>
      <c r="J46" s="292" t="str">
        <f>Badges!C178</f>
        <v>Follow a friend using only your nose</v>
      </c>
      <c r="K46" s="290" t="str">
        <f>IF(Badges!O178="A","A"," ")</f>
        <v xml:space="preserve"> </v>
      </c>
      <c r="M46" s="289"/>
      <c r="N46" s="292" t="str">
        <f>Badges!C252</f>
        <v>Go on a letterbox search using a</v>
      </c>
      <c r="O46" s="290" t="str">
        <f>IF(Badges!O252="A","A"," ")</f>
        <v xml:space="preserve"> </v>
      </c>
      <c r="Q46" s="289"/>
      <c r="R46" s="292" t="str">
        <f>Badges!C325</f>
        <v>Draw it</v>
      </c>
      <c r="S46" s="290" t="str">
        <f>IF(Badges!O325="A","A"," ")</f>
        <v xml:space="preserve"> </v>
      </c>
    </row>
    <row r="47" spans="1:19">
      <c r="A47" s="289"/>
      <c r="B47" s="292" t="str">
        <f>Badges!C32</f>
        <v xml:space="preserve">Write on your elf self where you </v>
      </c>
      <c r="C47" s="290" t="str">
        <f>IF(Badges!O32="A","A"," ")</f>
        <v xml:space="preserve"> </v>
      </c>
      <c r="E47" s="289"/>
      <c r="F47" s="292" t="str">
        <f>Badges!C105</f>
        <v>Ask about a song, game, or</v>
      </c>
      <c r="G47" s="290" t="str">
        <f>IF(Badges!O105="A","A"," ")</f>
        <v xml:space="preserve"> </v>
      </c>
      <c r="I47" s="289"/>
      <c r="J47" s="292" t="str">
        <f>Badges!C179</f>
        <v>Play a smelly game with your</v>
      </c>
      <c r="K47" s="290" t="str">
        <f>IF(Badges!O179="A","A"," ")</f>
        <v xml:space="preserve"> </v>
      </c>
      <c r="M47" s="289"/>
      <c r="N47" s="292" t="str">
        <f>Badges!C253</f>
        <v>Go on an adventure in a new place</v>
      </c>
      <c r="O47" s="290" t="str">
        <f>IF(Badges!O253="A","A"," ")</f>
        <v xml:space="preserve"> </v>
      </c>
      <c r="Q47" s="289"/>
      <c r="R47" s="292" t="str">
        <f>Badges!C326</f>
        <v>Act it out</v>
      </c>
      <c r="S47" s="290" t="str">
        <f>IF(Badges!O326="A","A"," ")</f>
        <v xml:space="preserve"> </v>
      </c>
    </row>
    <row r="48" spans="1:19">
      <c r="A48" s="289"/>
      <c r="B48" s="292" t="str">
        <f>Badges!C33</f>
        <v>Share how you're unique</v>
      </c>
      <c r="C48" s="290" t="str">
        <f>IF(Badges!O33="A","A"," ")</f>
        <v xml:space="preserve"> </v>
      </c>
      <c r="E48" s="289"/>
      <c r="F48" s="292" t="str">
        <f>Badges!C106</f>
        <v>Ask about a family recipe</v>
      </c>
      <c r="G48" s="290" t="str">
        <f>IF(Badges!O106="A","A"," ")</f>
        <v xml:space="preserve"> </v>
      </c>
      <c r="I48" s="289"/>
      <c r="J48" s="292" t="str">
        <f>Badges!C180</f>
        <v>Try sniffing out three different foods</v>
      </c>
      <c r="K48" s="290" t="str">
        <f>IF(Badges!O180="A","A"," ")</f>
        <v xml:space="preserve"> </v>
      </c>
      <c r="M48" s="289"/>
      <c r="N48" s="292" t="str">
        <f>Badges!C254</f>
        <v xml:space="preserve">Go on a letterbox search that </v>
      </c>
      <c r="O48" s="290" t="str">
        <f>IF(Badges!O254="A","A"," ")</f>
        <v xml:space="preserve"> </v>
      </c>
      <c r="Q48" s="289"/>
      <c r="R48" s="292" t="str">
        <f>Badges!C327</f>
        <v>Build it</v>
      </c>
      <c r="S48" s="290" t="str">
        <f>IF(Badges!O327="A","A","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IF(Badges!O35="A","A"," ")</f>
        <v xml:space="preserve"> </v>
      </c>
      <c r="E50" s="289"/>
      <c r="F50" s="292" t="str">
        <f>Badges!C108</f>
        <v>Use the story tree</v>
      </c>
      <c r="G50" s="290" t="str">
        <f>IF(Badges!O108="A","A"," ")</f>
        <v xml:space="preserve"> </v>
      </c>
      <c r="I50" s="289"/>
      <c r="J50" s="292" t="str">
        <f>Badges!C182</f>
        <v>Do a taste test with salty, sweet</v>
      </c>
      <c r="K50" s="290" t="str">
        <f>IF(Badges!O182="A","A"," ")</f>
        <v xml:space="preserve"> </v>
      </c>
      <c r="M50" s="289"/>
      <c r="N50" s="292" t="str">
        <f>Badges!C256</f>
        <v>Hide a letterbox in your yard</v>
      </c>
      <c r="O50" s="290" t="str">
        <f>IF(Badges!O256="A","A"," ")</f>
        <v xml:space="preserve"> </v>
      </c>
      <c r="Q50" s="289">
        <v>1</v>
      </c>
      <c r="R50" s="292" t="str">
        <f>Badges!C331</f>
        <v>Make friendly introductions</v>
      </c>
      <c r="S50" s="304"/>
    </row>
    <row r="51" spans="1:19">
      <c r="A51" s="289"/>
      <c r="B51" s="292" t="str">
        <f>Badges!C36</f>
        <v>Try three different kinds of exercise</v>
      </c>
      <c r="C51" s="290" t="str">
        <f>IF(Badges!O36="A","A"," ")</f>
        <v xml:space="preserve"> </v>
      </c>
      <c r="E51" s="289"/>
      <c r="F51" s="292" t="str">
        <f>Badges!C109</f>
        <v>Draw or paint your tree</v>
      </c>
      <c r="G51" s="290" t="str">
        <f>IF(Badges!O109="A","A"," ")</f>
        <v xml:space="preserve"> </v>
      </c>
      <c r="I51" s="289"/>
      <c r="J51" s="292" t="str">
        <f>Badges!C183</f>
        <v>Look at the taste buds on a friend's</v>
      </c>
      <c r="K51" s="290" t="str">
        <f>IF(Badges!O183="A","A"," ")</f>
        <v xml:space="preserve"> </v>
      </c>
      <c r="M51" s="289"/>
      <c r="N51" s="292" t="str">
        <f>Badges!C257</f>
        <v>Hide a letterbox along a nearby</v>
      </c>
      <c r="O51" s="290" t="str">
        <f>IF(Badges!O257="A","A"," ")</f>
        <v xml:space="preserve"> </v>
      </c>
      <c r="Q51" s="289"/>
      <c r="R51" s="292" t="str">
        <f>Badges!C332</f>
        <v>Introduce yourself</v>
      </c>
      <c r="S51" s="290" t="str">
        <f>IF(Badges!O332="A","A"," ")</f>
        <v xml:space="preserve"> </v>
      </c>
    </row>
    <row r="52" spans="1:19">
      <c r="A52" s="289"/>
      <c r="B52" s="292" t="str">
        <f>Badges!C37</f>
        <v>Take a thirsty challenge</v>
      </c>
      <c r="C52" s="290" t="str">
        <f>IF(Badges!O37="A","A"," ")</f>
        <v xml:space="preserve"> </v>
      </c>
      <c r="E52" s="289"/>
      <c r="F52" s="292" t="str">
        <f>Badges!C110</f>
        <v xml:space="preserve">Use software on a computer, or </v>
      </c>
      <c r="G52" s="290" t="str">
        <f>IF(Badges!O110="A","A"," ")</f>
        <v xml:space="preserve"> </v>
      </c>
      <c r="I52" s="289"/>
      <c r="J52" s="292" t="str">
        <f>Badges!C184</f>
        <v>Explore how sight influences taste</v>
      </c>
      <c r="K52" s="290" t="str">
        <f>IF(Badges!O184="A","A"," ")</f>
        <v xml:space="preserve"> </v>
      </c>
      <c r="M52" s="289"/>
      <c r="N52" s="292" t="str">
        <f>Badges!C258</f>
        <v>Hide a letterbox using compass</v>
      </c>
      <c r="O52" s="290" t="str">
        <f>IF(Badges!O258="A","A"," ")</f>
        <v xml:space="preserve"> </v>
      </c>
      <c r="Q52" s="289"/>
      <c r="R52" s="292" t="str">
        <f>Badges!C333</f>
        <v>Introduce a friend to someone else</v>
      </c>
      <c r="S52" s="290" t="str">
        <f>IF(Badges!O333="A","A","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IF(Badges!O334="A","A"," ")</f>
        <v xml:space="preserve"> </v>
      </c>
    </row>
    <row r="54" spans="1:19">
      <c r="A54" s="289"/>
      <c r="B54" s="292" t="str">
        <f>Badges!C39</f>
        <v>Talk about three common reasons</v>
      </c>
      <c r="C54" s="290" t="str">
        <f>IF(Badges!O39="A","A"," ")</f>
        <v xml:space="preserve"> </v>
      </c>
      <c r="E54" s="289"/>
      <c r="F54" s="292" t="str">
        <f>Badges!C112</f>
        <v>Ask about an old photo</v>
      </c>
      <c r="G54" s="290" t="str">
        <f>IF(Badges!O112="A","A"," ")</f>
        <v xml:space="preserve"> </v>
      </c>
      <c r="I54" s="289"/>
      <c r="J54" s="292" t="str">
        <f>Badges!C186</f>
        <v>Find things that have different</v>
      </c>
      <c r="K54" s="290" t="str">
        <f>IF(Badges!O186="A","A","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IF(Badges!O40="A","A"," ")</f>
        <v xml:space="preserve"> </v>
      </c>
      <c r="E55" s="289"/>
      <c r="F55" s="292" t="str">
        <f>Badges!C113</f>
        <v>Talk about an object that has been</v>
      </c>
      <c r="G55" s="290" t="str">
        <f>IF(Badges!O113="A","A"," ")</f>
        <v xml:space="preserve"> </v>
      </c>
      <c r="I55" s="289"/>
      <c r="J55" s="292" t="str">
        <f>Badges!C187</f>
        <v>Try an arm or leg touch test</v>
      </c>
      <c r="K55" s="290" t="str">
        <f>IF(Badges!O187="A","A"," ")</f>
        <v xml:space="preserve"> </v>
      </c>
      <c r="M55" s="289"/>
      <c r="N55" s="292" t="str">
        <f>Badges!C263</f>
        <v>Play bingo at a pet store</v>
      </c>
      <c r="O55" s="290" t="str">
        <f>IF(Badges!O263="A","A"," ")</f>
        <v xml:space="preserve"> </v>
      </c>
      <c r="Q55" s="289"/>
      <c r="R55" s="292" t="str">
        <f>Badges!C336</f>
        <v>Write a name poem</v>
      </c>
      <c r="S55" s="290" t="str">
        <f>IF(Badges!O336="A","A"," ")</f>
        <v xml:space="preserve"> </v>
      </c>
    </row>
    <row r="56" spans="1:19">
      <c r="A56" s="289"/>
      <c r="B56" s="292" t="str">
        <f>Badges!C41</f>
        <v>Find out about bandages</v>
      </c>
      <c r="C56" s="290" t="str">
        <f>IF(Badges!O41="A","A"," ")</f>
        <v xml:space="preserve"> </v>
      </c>
      <c r="E56" s="289"/>
      <c r="F56" s="292" t="str">
        <f>Badges!C114</f>
        <v>Ask about an object that belongs</v>
      </c>
      <c r="G56" s="290" t="str">
        <f>IF(Badges!O114="A","A"," ")</f>
        <v xml:space="preserve"> </v>
      </c>
      <c r="I56" s="289"/>
      <c r="J56" s="292" t="str">
        <f>Badges!C188</f>
        <v>Try Braille</v>
      </c>
      <c r="K56" s="290" t="str">
        <f>IF(Badges!O188="A","A"," ")</f>
        <v xml:space="preserve"> </v>
      </c>
      <c r="M56" s="289"/>
      <c r="N56" s="292" t="str">
        <f>Badges!C264</f>
        <v>Play bingo at a veterinarian's office</v>
      </c>
      <c r="O56" s="290" t="str">
        <f>IF(Badges!O264="A","A"," ")</f>
        <v xml:space="preserve"> </v>
      </c>
      <c r="Q56" s="289"/>
      <c r="R56" s="292" t="str">
        <f>Badges!C337</f>
        <v>Give something special to a friend</v>
      </c>
      <c r="S56" s="290" t="str">
        <f>IF(Badges!O337="A","A","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IF(Badges!O265="A","A"," ")</f>
        <v xml:space="preserve"> </v>
      </c>
      <c r="Q57" s="289"/>
      <c r="R57" s="292" t="str">
        <f>Badges!C338</f>
        <v>Be a friend to someone you don't</v>
      </c>
      <c r="S57" s="290" t="str">
        <f>IF(Badges!O338="A","A"," ")</f>
        <v xml:space="preserve"> </v>
      </c>
    </row>
    <row r="58" spans="1:19">
      <c r="A58" s="289"/>
      <c r="B58" s="292" t="str">
        <f>Badges!C43</f>
        <v>Create a "happy box" with five</v>
      </c>
      <c r="C58" s="290" t="str">
        <f>IF(Badges!O43="A","A"," ")</f>
        <v xml:space="preserve"> </v>
      </c>
      <c r="E58" s="289"/>
      <c r="F58" s="292" t="str">
        <f>Badges!C116</f>
        <v>Have a "family tree" potluck party</v>
      </c>
      <c r="G58" s="290" t="str">
        <f>IF(Badges!O116="A","A","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IF(Badges!O44="A","A"," ")</f>
        <v xml:space="preserve"> </v>
      </c>
      <c r="E59" s="289"/>
      <c r="F59" s="292" t="str">
        <f>Badges!C117</f>
        <v>Make a family crest</v>
      </c>
      <c r="G59" s="290" t="str">
        <f>IF(Badges!O117="A","A"," ")</f>
        <v xml:space="preserve"> </v>
      </c>
      <c r="I59" s="289"/>
      <c r="J59" s="292" t="str">
        <f>Badges!C193</f>
        <v>Find a trail</v>
      </c>
      <c r="K59" s="290" t="str">
        <f>IF(Badges!O193="A","A"," ")</f>
        <v xml:space="preserve"> </v>
      </c>
      <c r="M59" s="289"/>
      <c r="N59" s="292" t="str">
        <f>Badges!C267</f>
        <v>Be the cage or tank cleaner</v>
      </c>
      <c r="O59" s="290" t="str">
        <f>IF(Badges!O267="A","A"," ")</f>
        <v xml:space="preserve"> </v>
      </c>
      <c r="Q59" s="289"/>
      <c r="R59" s="292" t="str">
        <f>Badges!C340</f>
        <v>Do a friend's favorite thing</v>
      </c>
      <c r="S59" s="290" t="str">
        <f>IF(Badges!O340="A","A"," ")</f>
        <v xml:space="preserve"> </v>
      </c>
    </row>
    <row r="60" spans="1:19">
      <c r="A60" s="289"/>
      <c r="B60" s="292" t="str">
        <f>Badges!C45</f>
        <v xml:space="preserve">Moving helps our bodies feel </v>
      </c>
      <c r="C60" s="290" t="str">
        <f>IF(Badges!O45="A","A"," ")</f>
        <v xml:space="preserve"> </v>
      </c>
      <c r="E60" s="289"/>
      <c r="F60" s="292" t="str">
        <f>Badges!C118</f>
        <v>Become pen pals with another</v>
      </c>
      <c r="G60" s="290" t="str">
        <f>IF(Badges!O118="A","A"," ")</f>
        <v xml:space="preserve"> </v>
      </c>
      <c r="I60" s="289"/>
      <c r="J60" s="292" t="str">
        <f>Badges!C194</f>
        <v>Ask an expert</v>
      </c>
      <c r="K60" s="290" t="str">
        <f>IF(Badges!O194="A","A"," ")</f>
        <v xml:space="preserve"> </v>
      </c>
      <c r="M60" s="289"/>
      <c r="N60" s="292" t="str">
        <f>Badges!C268</f>
        <v>Learn how to muck out a stall</v>
      </c>
      <c r="O60" s="290" t="str">
        <f>IF(Badges!O268="A","A"," ")</f>
        <v xml:space="preserve"> </v>
      </c>
      <c r="Q60" s="289"/>
      <c r="R60" s="292" t="str">
        <f>Badges!C341</f>
        <v>Share a favorite activity with a friend</v>
      </c>
      <c r="S60" s="290" t="str">
        <f>IF(Badges!O341="A","A","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IF(Badges!O195="A","A"," ")</f>
        <v xml:space="preserve"> </v>
      </c>
      <c r="M61" s="289"/>
      <c r="N61" s="292" t="str">
        <f>Badges!C269</f>
        <v>Make a cozy sleeping space for a</v>
      </c>
      <c r="O61" s="290" t="str">
        <f>IF(Badges!O269="A","A"," ")</f>
        <v xml:space="preserve"> </v>
      </c>
      <c r="Q61" s="289"/>
      <c r="R61" s="292" t="str">
        <f>Badges!C342</f>
        <v>Try a game or activity that's new to</v>
      </c>
      <c r="S61" s="290" t="str">
        <f>IF(Badges!O342="A","A"," ")</f>
        <v xml:space="preserve"> </v>
      </c>
    </row>
    <row r="62" spans="1:19" ht="12.75" customHeight="1">
      <c r="A62" s="289"/>
      <c r="B62" s="292" t="str">
        <f>Badges!C47</f>
        <v>Visit a doctor, dentist, or</v>
      </c>
      <c r="C62" s="290" t="str">
        <f>IF(Badges!O47="A","A","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IF(Badges!O48="A","A"," ")</f>
        <v xml:space="preserve"> </v>
      </c>
      <c r="E63" s="289"/>
      <c r="F63" s="292" t="str">
        <f>Badges!C124</f>
        <v>Visit an art gallery or museum</v>
      </c>
      <c r="G63" s="290" t="str">
        <f>IF(Badges!O124="A","A"," ")</f>
        <v xml:space="preserve"> </v>
      </c>
      <c r="I63" s="289"/>
      <c r="J63" s="292" t="str">
        <f>Badges!C197</f>
        <v>Learn to follow trail signs</v>
      </c>
      <c r="K63" s="290" t="str">
        <f>IF(Badges!O197="A","A"," ")</f>
        <v xml:space="preserve"> </v>
      </c>
      <c r="M63" s="289"/>
      <c r="N63" s="292" t="str">
        <f>Badges!C271</f>
        <v>Ask a veterinarian about health</v>
      </c>
      <c r="O63" s="290" t="str">
        <f>IF(Badges!O271="A","A"," ")</f>
        <v xml:space="preserve"> </v>
      </c>
      <c r="Q63" s="289"/>
      <c r="R63" s="292" t="str">
        <f>Badges!C344</f>
        <v>Practice being a good listener</v>
      </c>
      <c r="S63" s="290" t="str">
        <f>IF(Badges!O344="A","A"," ")</f>
        <v xml:space="preserve"> </v>
      </c>
    </row>
    <row r="64" spans="1:19">
      <c r="A64" s="289"/>
      <c r="B64" s="292" t="str">
        <f>Badges!C49</f>
        <v>Meet someone who works in an</v>
      </c>
      <c r="C64" s="290" t="str">
        <f>IF(Badges!O49="A","A"," ")</f>
        <v xml:space="preserve"> </v>
      </c>
      <c r="E64" s="289"/>
      <c r="F64" s="292" t="str">
        <f>Badges!C125</f>
        <v>Look for clay in your life</v>
      </c>
      <c r="G64" s="290" t="str">
        <f>IF(Badges!O125="A","A"," ")</f>
        <v xml:space="preserve"> </v>
      </c>
      <c r="I64" s="289"/>
      <c r="J64" s="292" t="str">
        <f>Badges!C198</f>
        <v>Practice observation on a</v>
      </c>
      <c r="K64" s="290" t="str">
        <f>IF(Badges!O198="A","A"," ")</f>
        <v xml:space="preserve"> </v>
      </c>
      <c r="M64" s="289"/>
      <c r="N64" s="292" t="str">
        <f>Badges!C272</f>
        <v>Help a dog get exercise for one</v>
      </c>
      <c r="O64" s="290" t="str">
        <f>IF(Badges!O272="A","A"," ")</f>
        <v xml:space="preserve"> </v>
      </c>
      <c r="Q64" s="289"/>
      <c r="R64" s="292" t="str">
        <f>Badges!C345</f>
        <v>Remember what you agree about</v>
      </c>
      <c r="S64" s="290" t="str">
        <f>IF(Badges!O345="A","A"," ")</f>
        <v xml:space="preserve"> </v>
      </c>
    </row>
    <row r="65" spans="1:19">
      <c r="A65" s="466" t="str">
        <f>Badges!B52</f>
        <v>Dancer</v>
      </c>
      <c r="B65" s="467"/>
      <c r="C65" s="467"/>
      <c r="E65" s="289"/>
      <c r="F65" s="292" t="str">
        <f>Badges!C126</f>
        <v>Look in books, magazines, or</v>
      </c>
      <c r="G65" s="290" t="str">
        <f>IF(Badges!O126="A","A"," ")</f>
        <v xml:space="preserve"> </v>
      </c>
      <c r="I65" s="289"/>
      <c r="J65" s="292" t="str">
        <f>Badges!C199</f>
        <v>Know the trail</v>
      </c>
      <c r="K65" s="290" t="str">
        <f>IF(Badges!O199="A","A"," ")</f>
        <v xml:space="preserve"> </v>
      </c>
      <c r="M65" s="289"/>
      <c r="N65" s="292" t="str">
        <f>Badges!C273</f>
        <v>Find out how to keep different</v>
      </c>
      <c r="O65" s="290" t="str">
        <f>IF(Badges!O273="A","A"," ")</f>
        <v xml:space="preserve"> </v>
      </c>
      <c r="Q65" s="289"/>
      <c r="R65" s="292" t="str">
        <f>Badges!C346</f>
        <v>Find kind words</v>
      </c>
      <c r="S65" s="290" t="str">
        <f>IF(Badges!O346="A","A","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IF(Badges!O54="A","A"," ")</f>
        <v xml:space="preserve"> </v>
      </c>
      <c r="E67" s="289"/>
      <c r="F67" s="292" t="str">
        <f>Badges!C128</f>
        <v>Visit a potter's studio</v>
      </c>
      <c r="G67" s="290" t="str">
        <f>IF(Badges!O128="A","A"," ")</f>
        <v xml:space="preserve"> </v>
      </c>
      <c r="I67" s="289"/>
      <c r="J67" s="292" t="str">
        <f>Badges!C201</f>
        <v>Visit an outdoor store</v>
      </c>
      <c r="K67" s="290" t="str">
        <f>IF(Badges!O201="A","A"," ")</f>
        <v xml:space="preserve"> </v>
      </c>
      <c r="M67" s="289"/>
      <c r="N67" s="292" t="str">
        <f>Badges!C275</f>
        <v>Make up a game to play with a pet</v>
      </c>
      <c r="O67" s="290" t="str">
        <f>IF(Badges!O275="A","A"," ")</f>
        <v xml:space="preserve"> </v>
      </c>
      <c r="Q67" s="289"/>
      <c r="R67" s="292" t="str">
        <f>Badges!C348</f>
        <v>Invite another Brownie group to an</v>
      </c>
      <c r="S67" s="290" t="str">
        <f>IF(Badges!O348="A","A"," ")</f>
        <v xml:space="preserve"> </v>
      </c>
    </row>
    <row r="68" spans="1:19">
      <c r="A68" s="289"/>
      <c r="B68" s="292" t="str">
        <f>Badges!C55</f>
        <v>Make your warm-up animal themed</v>
      </c>
      <c r="C68" s="290" t="str">
        <f>IF(Badges!O55="A","A"," ")</f>
        <v xml:space="preserve"> </v>
      </c>
      <c r="E68" s="289"/>
      <c r="F68" s="292" t="str">
        <f>Badges!C129</f>
        <v>Invite a craft teacher to your</v>
      </c>
      <c r="G68" s="290" t="str">
        <f>IF(Badges!O129="A","A"," ")</f>
        <v xml:space="preserve"> </v>
      </c>
      <c r="I68" s="289"/>
      <c r="J68" s="292" t="str">
        <f>Badges!C202</f>
        <v>Ask an older Girl Scout</v>
      </c>
      <c r="K68" s="290" t="str">
        <f>IF(Badges!O202="A","A"," ")</f>
        <v xml:space="preserve"> </v>
      </c>
      <c r="M68" s="289"/>
      <c r="N68" s="292" t="str">
        <f>Badges!C276</f>
        <v>Make a simple pet toy</v>
      </c>
      <c r="O68" s="290" t="str">
        <f>IF(Badges!O276="A","A"," ")</f>
        <v xml:space="preserve"> </v>
      </c>
      <c r="Q68" s="289"/>
      <c r="R68" s="292" t="str">
        <f>Badges!C349</f>
        <v>Sit at a different table or area at</v>
      </c>
      <c r="S68" s="290" t="str">
        <f>IF(Badges!O349="A","A"," ")</f>
        <v xml:space="preserve"> </v>
      </c>
    </row>
    <row r="69" spans="1:19">
      <c r="A69" s="289"/>
      <c r="B69" s="292" t="str">
        <f>Badges!C56</f>
        <v>Use the music</v>
      </c>
      <c r="C69" s="290" t="str">
        <f>IF(Badges!O56="A","A"," ")</f>
        <v xml:space="preserve"> </v>
      </c>
      <c r="E69" s="289"/>
      <c r="F69" s="292" t="str">
        <f>Badges!C130</f>
        <v xml:space="preserve">Go to a pottery class at a </v>
      </c>
      <c r="G69" s="290" t="str">
        <f>IF(Badges!O130="A","A"," ")</f>
        <v xml:space="preserve"> </v>
      </c>
      <c r="I69" s="289"/>
      <c r="J69" s="292" t="str">
        <f>Badges!C203</f>
        <v>Invite an experienced hiker to your</v>
      </c>
      <c r="K69" s="290" t="str">
        <f>IF(Badges!O203="A","A"," ")</f>
        <v xml:space="preserve"> </v>
      </c>
      <c r="M69" s="289"/>
      <c r="N69" s="292" t="str">
        <f>Badges!C277</f>
        <v>Learn about how three different</v>
      </c>
      <c r="O69" s="290" t="str">
        <f>IF(Badges!O277="A","A"," ")</f>
        <v xml:space="preserve"> </v>
      </c>
      <c r="Q69" s="289"/>
      <c r="R69" s="292" t="str">
        <f>Badges!C350</f>
        <v>Go to a dance or art class, sports</v>
      </c>
      <c r="S69" s="290" t="str">
        <f>IF(Badges!O350="A","A"," ")</f>
        <v xml:space="preserve"> </v>
      </c>
    </row>
    <row r="70" spans="1:19" ht="23.25">
      <c r="A70" s="471" t="str">
        <f ca="1">MID(CELL("filename",A8),FIND(IF(ISERROR(FIND("]",CELL("filename",A8))),"$","]"),CELL("filename",A8))+1,256)</f>
        <v>Brownie 12</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IF('Age-Level'!O6="A","A","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IF('Age-Level'!O7="A","A"," ")</f>
        <v xml:space="preserve"> </v>
      </c>
    </row>
    <row r="73" spans="1:19">
      <c r="A73" s="485" t="str">
        <f>Summary!A23</f>
        <v>Painting</v>
      </c>
      <c r="B73" s="486"/>
      <c r="C73" s="342" t="str">
        <f>IF(Badges!O376="C","C",IF(Badges!O376="P","P",""))</f>
        <v/>
      </c>
      <c r="E73" s="289"/>
      <c r="F73" s="292" t="str">
        <f>Badges!C387</f>
        <v>Play popcorn</v>
      </c>
      <c r="G73" s="290" t="str">
        <f>IF(Badges!O387="A","A"," ")</f>
        <v xml:space="preserve"> </v>
      </c>
      <c r="I73" s="289"/>
      <c r="J73" s="292" t="str">
        <f>Badges!C460</f>
        <v>Get tips from a medical professional</v>
      </c>
      <c r="K73" s="290" t="str">
        <f>IF(Badges!O460="A","A"," ")</f>
        <v xml:space="preserve"> </v>
      </c>
      <c r="M73" s="289"/>
      <c r="N73" s="292" t="str">
        <f>Badges!C534</f>
        <v>Go to the movies with a friend</v>
      </c>
      <c r="O73" s="290" t="str">
        <f>IF(Badges!O534="A","A"," ")</f>
        <v xml:space="preserve"> </v>
      </c>
      <c r="Q73" s="479" t="str">
        <f>'Age-Level'!C8</f>
        <v>Cookie Pin (Year 1)</v>
      </c>
      <c r="R73" s="479"/>
      <c r="S73" s="297" t="str">
        <f>IF('Age-Level'!O8="A","A"," ")</f>
        <v xml:space="preserve"> </v>
      </c>
    </row>
    <row r="74" spans="1:19">
      <c r="A74" s="475" t="str">
        <f>Summary!A24</f>
        <v>Fair Play</v>
      </c>
      <c r="B74" s="476"/>
      <c r="C74" s="291" t="str">
        <f>IF(Badges!O399="C","C",IF(Badges!O399="P","P",""))</f>
        <v/>
      </c>
      <c r="E74" s="289"/>
      <c r="F74" s="292" t="str">
        <f>Badges!C388</f>
        <v>Untangle yourself from a human</v>
      </c>
      <c r="G74" s="290" t="str">
        <f>IF(Badges!O388="A","A"," ")</f>
        <v xml:space="preserve"> </v>
      </c>
      <c r="I74" s="289"/>
      <c r="J74" s="292" t="str">
        <f>Badges!C461</f>
        <v>Learn with the Red Cross</v>
      </c>
      <c r="K74" s="290" t="str">
        <f>IF(Badges!O461="A","A"," ")</f>
        <v xml:space="preserve"> </v>
      </c>
      <c r="M74" s="289"/>
      <c r="N74" s="292" t="str">
        <f>Badges!C535</f>
        <v>Get outdoors</v>
      </c>
      <c r="O74" s="290" t="str">
        <f>IF(Badges!O535="A","A"," ")</f>
        <v xml:space="preserve"> </v>
      </c>
      <c r="Q74" s="479" t="str">
        <f>'Age-Level'!C9</f>
        <v>Cookie Rally (Year 2)</v>
      </c>
      <c r="R74" s="479"/>
      <c r="S74" s="297" t="str">
        <f>IF('Age-Level'!O9="A","A"," ")</f>
        <v xml:space="preserve"> </v>
      </c>
    </row>
    <row r="75" spans="1:19">
      <c r="A75" s="475" t="str">
        <f>Summary!A25</f>
        <v>Celebrating Community</v>
      </c>
      <c r="B75" s="476"/>
      <c r="C75" s="291" t="str">
        <f>IF(Badges!O422="C","C",IF(Badges!O422="P","P",""))</f>
        <v/>
      </c>
      <c r="E75" s="289"/>
      <c r="F75" s="292" t="str">
        <f>Badges!C389</f>
        <v>Try a game of Octopus Tag</v>
      </c>
      <c r="G75" s="290" t="str">
        <f>IF(Badges!O389="A","A"," ")</f>
        <v xml:space="preserve"> </v>
      </c>
      <c r="I75" s="289"/>
      <c r="J75" s="292" t="str">
        <f>Badges!C462</f>
        <v>Talk to an EMT</v>
      </c>
      <c r="K75" s="290" t="str">
        <f>IF(Badges!O462="A","A"," ")</f>
        <v xml:space="preserve"> </v>
      </c>
      <c r="M75" s="289"/>
      <c r="N75" s="292" t="str">
        <f>Badges!C536</f>
        <v>Have fun with friends</v>
      </c>
      <c r="O75" s="290" t="str">
        <f>IF(Badges!O536="A","A"," ")</f>
        <v xml:space="preserve"> </v>
      </c>
      <c r="Q75" s="479" t="str">
        <f>'Age-Level'!C10</f>
        <v>Cookie Sales (Year 2)</v>
      </c>
      <c r="R75" s="479"/>
      <c r="S75" s="297" t="str">
        <f>IF('Age-Level'!O10="A","A"," ")</f>
        <v xml:space="preserve"> </v>
      </c>
    </row>
    <row r="76" spans="1:19">
      <c r="A76" s="475" t="str">
        <f>Summary!A26</f>
        <v>Snacks</v>
      </c>
      <c r="B76" s="476"/>
      <c r="C76" s="291" t="str">
        <f>IF(Badges!O445="C","C",IF(Badges!O445="P","P",""))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IF('Age-Level'!O11="A","A"," ")</f>
        <v xml:space="preserve"> </v>
      </c>
    </row>
    <row r="77" spans="1:19">
      <c r="A77" s="475" t="str">
        <f>Summary!A27</f>
        <v>Brownie First Aid</v>
      </c>
      <c r="B77" s="476"/>
      <c r="C77" s="291" t="str">
        <f>IF(Badges!O468="C","C",IF(Badges!O468="P","P",""))</f>
        <v/>
      </c>
      <c r="E77" s="289"/>
      <c r="F77" s="292" t="str">
        <f>Badges!C391</f>
        <v>See a sport live or on television</v>
      </c>
      <c r="G77" s="290" t="str">
        <f>IF(Badges!O391="A","A"," ")</f>
        <v xml:space="preserve"> </v>
      </c>
      <c r="I77" s="289"/>
      <c r="J77" s="292" t="str">
        <f>Badges!C464</f>
        <v>Take a hike</v>
      </c>
      <c r="K77" s="290" t="str">
        <f>IF(Badges!O464="A","A"," ")</f>
        <v xml:space="preserve"> </v>
      </c>
      <c r="M77" s="289">
        <v>1</v>
      </c>
      <c r="N77" s="292" t="str">
        <f>Badges!C540</f>
        <v>Learn what every person needs</v>
      </c>
      <c r="O77" s="304"/>
      <c r="Q77" s="479" t="str">
        <f>Summary!A66</f>
        <v>Fall Sales (Year 1)</v>
      </c>
      <c r="R77" s="479"/>
      <c r="S77" s="291" t="str">
        <f>IF('Age-Level'!O13="A","A","")</f>
        <v/>
      </c>
    </row>
    <row r="78" spans="1:19">
      <c r="A78" s="475" t="str">
        <f>Summary!A28</f>
        <v>Brownie Girl Scout Way</v>
      </c>
      <c r="B78" s="476"/>
      <c r="C78" s="291" t="str">
        <f>IF(Badges!O491="C","C",IF(Badges!O491="P","P",""))</f>
        <v/>
      </c>
      <c r="E78" s="289"/>
      <c r="F78" s="292" t="str">
        <f>Badges!C392</f>
        <v>Make more points</v>
      </c>
      <c r="G78" s="290" t="str">
        <f>IF(Badges!O392="A","A"," ")</f>
        <v xml:space="preserve"> </v>
      </c>
      <c r="I78" s="289"/>
      <c r="J78" s="292" t="str">
        <f>Badges!C465</f>
        <v>Read all about it</v>
      </c>
      <c r="K78" s="290" t="str">
        <f>IF(Badges!O465="A","A"," ")</f>
        <v xml:space="preserve"> </v>
      </c>
      <c r="M78" s="289"/>
      <c r="N78" s="292" t="str">
        <f>Badges!C541</f>
        <v>Create a list</v>
      </c>
      <c r="O78" s="290" t="str">
        <f>IF(Badges!O541="A","A"," ")</f>
        <v xml:space="preserve"> </v>
      </c>
      <c r="Q78" s="479" t="str">
        <f>Summary!A67</f>
        <v>Fall Sales (Year 2)</v>
      </c>
      <c r="R78" s="479"/>
      <c r="S78" s="291" t="str">
        <f>IF('Age-Level'!O14="A","A","")</f>
        <v/>
      </c>
    </row>
    <row r="79" spans="1:19">
      <c r="A79" s="477" t="str">
        <f>Summary!A29</f>
        <v>Bugs</v>
      </c>
      <c r="B79" s="478"/>
      <c r="C79" s="341" t="str">
        <f>IF(Badges!O514="C","C",IF(Badges!O514="P","P",""))</f>
        <v/>
      </c>
      <c r="E79" s="289"/>
      <c r="F79" s="292" t="str">
        <f>Badges!C393</f>
        <v>Keep score for a sport you play</v>
      </c>
      <c r="G79" s="290" t="str">
        <f>IF(Badges!O393="A","A"," ")</f>
        <v xml:space="preserve"> </v>
      </c>
      <c r="I79" s="289"/>
      <c r="J79" s="292" t="str">
        <f>Badges!C466</f>
        <v>Talk to an outdoor expert</v>
      </c>
      <c r="K79" s="290" t="str">
        <f>IF(Badges!O466="A","A"," ")</f>
        <v xml:space="preserve"> </v>
      </c>
      <c r="M79" s="289"/>
      <c r="N79" s="292" t="str">
        <f>Badges!C542</f>
        <v>Create posters</v>
      </c>
      <c r="O79" s="290" t="str">
        <f>IF(Badges!O542="A","A"," ")</f>
        <v xml:space="preserve"> </v>
      </c>
      <c r="Q79" s="479" t="str">
        <f>Summary!A68</f>
        <v>Thinking Day (Year 1)</v>
      </c>
      <c r="R79" s="479"/>
      <c r="S79" s="291" t="str">
        <f>IF('Age-Level'!O16="A","A","")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IF(Badges!O543="A","A"," ")</f>
        <v xml:space="preserve"> </v>
      </c>
      <c r="Q80" s="479" t="str">
        <f>Summary!A69</f>
        <v>Thinking Day (Year 2)</v>
      </c>
      <c r="R80" s="479"/>
      <c r="S80" s="291" t="str">
        <f>IF('Age-Level'!O17="A","A","")</f>
        <v/>
      </c>
    </row>
    <row r="81" spans="1:22">
      <c r="A81" s="485" t="str">
        <f>Summary!A31</f>
        <v>Money Manager</v>
      </c>
      <c r="B81" s="486"/>
      <c r="C81" s="342" t="str">
        <f>IF(Badges!O538="C","C",IF(Badges!O538="P","P",""))</f>
        <v/>
      </c>
      <c r="E81" s="289"/>
      <c r="F81" s="292" t="str">
        <f>Badges!C395</f>
        <v xml:space="preserve">Make a team relay that </v>
      </c>
      <c r="G81" s="290" t="str">
        <f>IF(Badges!O395="A","A","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IF('Age-Level'!O19="A","A","")</f>
        <v/>
      </c>
    </row>
    <row r="82" spans="1:22">
      <c r="A82" s="475" t="str">
        <f>Summary!A32</f>
        <v>Philanthropist</v>
      </c>
      <c r="B82" s="476"/>
      <c r="C82" s="291" t="str">
        <f>IF(Badges!O561="C","C",IF(Badges!O561="P","P",""))</f>
        <v/>
      </c>
      <c r="E82" s="289"/>
      <c r="F82" s="292" t="str">
        <f>Badges!C396</f>
        <v>Make a theme day</v>
      </c>
      <c r="G82" s="290" t="str">
        <f>IF(Badges!O396="A","A"," ")</f>
        <v xml:space="preserve"> </v>
      </c>
      <c r="I82" s="289"/>
      <c r="J82" s="292" t="str">
        <f>Badges!C471</f>
        <v>Learn three new Girl Scout songs</v>
      </c>
      <c r="K82" s="290" t="str">
        <f>IF(Badges!O471="A","A"," ")</f>
        <v xml:space="preserve"> </v>
      </c>
      <c r="M82" s="289"/>
      <c r="N82" s="292" t="str">
        <f>Badges!C545</f>
        <v>Do you own research</v>
      </c>
      <c r="O82" s="290" t="str">
        <f>IF(Badges!O545="A","A"," ")</f>
        <v xml:space="preserve"> </v>
      </c>
      <c r="Q82" s="479" t="str">
        <f>Summary!A71</f>
        <v>Rededication (1st year)</v>
      </c>
      <c r="R82" s="479"/>
      <c r="S82" s="291" t="str">
        <f>IF('Age-Level'!O20="A","A","")</f>
        <v/>
      </c>
    </row>
    <row r="83" spans="1:22">
      <c r="A83" s="491" t="str">
        <f>Summary!A33</f>
        <v>Cookie Business</v>
      </c>
      <c r="B83" s="492"/>
      <c r="C83" s="493"/>
      <c r="D83" s="133"/>
      <c r="E83" s="289"/>
      <c r="F83" s="292" t="str">
        <f>Badges!C397</f>
        <v>Make up a championship</v>
      </c>
      <c r="G83" s="290" t="str">
        <f>IF(Badges!O397="A","A"," ")</f>
        <v xml:space="preserve"> </v>
      </c>
      <c r="I83" s="289"/>
      <c r="J83" s="292" t="str">
        <f>Badges!C472</f>
        <v>Learn a new singing game</v>
      </c>
      <c r="K83" s="290" t="str">
        <f>IF(Badges!O472="A","A"," ")</f>
        <v xml:space="preserve"> </v>
      </c>
      <c r="M83" s="289"/>
      <c r="N83" s="292" t="str">
        <f>Badges!C546</f>
        <v>Take a field trip</v>
      </c>
      <c r="O83" s="290" t="str">
        <f>IF(Badges!O546="A","A"," ")</f>
        <v xml:space="preserve"> </v>
      </c>
      <c r="Q83" s="479" t="str">
        <f>Summary!A72</f>
        <v>Rededication (2nd year)</v>
      </c>
      <c r="R83" s="479"/>
      <c r="S83" s="291" t="str">
        <f>IF('Age-Level'!O21="A","A","")</f>
        <v/>
      </c>
    </row>
    <row r="84" spans="1:22">
      <c r="A84" s="475" t="str">
        <f>Summary!A34</f>
        <v>Meet My Customers</v>
      </c>
      <c r="B84" s="476"/>
      <c r="C84" s="291" t="str">
        <f>IF(Badges!O575="C","C",IF(Badges!O575="P","P",""))</f>
        <v/>
      </c>
      <c r="E84" s="466" t="str">
        <f>Badges!B400</f>
        <v>Celebrating Community</v>
      </c>
      <c r="F84" s="466"/>
      <c r="G84" s="466"/>
      <c r="I84" s="289"/>
      <c r="J84" s="292" t="str">
        <f>Badges!C473</f>
        <v>Make up your own song based on</v>
      </c>
      <c r="K84" s="290" t="str">
        <f>IF(Badges!O473="A","A"," ")</f>
        <v xml:space="preserve"> </v>
      </c>
      <c r="M84" s="289"/>
      <c r="N84" s="292" t="str">
        <f>Badges!C547</f>
        <v>Invite a guest speaker</v>
      </c>
      <c r="O84" s="290" t="str">
        <f>IF(Badges!O547="A","A"," ")</f>
        <v xml:space="preserve"> </v>
      </c>
      <c r="Q84" s="479" t="str">
        <f>Summary!A73</f>
        <v>Rededication (3rd year)</v>
      </c>
      <c r="R84" s="479"/>
      <c r="S84" s="291" t="str">
        <f>IF('Age-Level'!O22="A","A","")</f>
        <v/>
      </c>
    </row>
    <row r="85" spans="1:22">
      <c r="A85" s="475" t="str">
        <f>Summary!A35</f>
        <v>Give Back</v>
      </c>
      <c r="B85" s="476"/>
      <c r="C85" s="291" t="str">
        <f>IF(Badges!O588="C","C",IF(Badges!O588="P","P",""))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IF('Age-Level'!O29="C","C","")</f>
        <v/>
      </c>
    </row>
    <row r="86" spans="1:22">
      <c r="A86" s="351"/>
      <c r="B86" s="351"/>
      <c r="C86" s="365"/>
      <c r="E86" s="289"/>
      <c r="F86" s="292" t="str">
        <f>Badges!C402</f>
        <v>Go on a flag hunt</v>
      </c>
      <c r="G86" s="290" t="str">
        <f>IF(Badges!O402="A","A"," ")</f>
        <v xml:space="preserve"> </v>
      </c>
      <c r="I86" s="289"/>
      <c r="J86" s="292" t="str">
        <f>Badges!C475</f>
        <v>Throw a birthday bash</v>
      </c>
      <c r="K86" s="290" t="str">
        <f>IF(Badges!O475="A","A"," ")</f>
        <v xml:space="preserve"> </v>
      </c>
      <c r="M86" s="289"/>
      <c r="N86" s="292" t="str">
        <f>Badges!C549</f>
        <v>Do you own research</v>
      </c>
      <c r="O86" s="290" t="str">
        <f>IF(Badges!O549="A","A"," ")</f>
        <v xml:space="preserve"> </v>
      </c>
      <c r="Q86" s="301">
        <v>1</v>
      </c>
      <c r="R86" s="354" t="str">
        <f>'Age-Level'!C24</f>
        <v>Choose one line from the Law</v>
      </c>
      <c r="S86" s="291" t="str">
        <f>IF('Age-Level'!O24="A","A","")</f>
        <v/>
      </c>
    </row>
    <row r="87" spans="1:22">
      <c r="A87" s="464" t="s">
        <v>83</v>
      </c>
      <c r="B87" s="465"/>
      <c r="C87" s="465"/>
      <c r="E87" s="289"/>
      <c r="F87" s="292" t="str">
        <f>Badges!C403</f>
        <v>Draw your state's symbols</v>
      </c>
      <c r="G87" s="290" t="str">
        <f>IF(Badges!O403="A","A"," ")</f>
        <v xml:space="preserve"> </v>
      </c>
      <c r="I87" s="289"/>
      <c r="J87" s="292" t="str">
        <f>Badges!C476</f>
        <v>Make a birthday card for a Daisy</v>
      </c>
      <c r="K87" s="290" t="str">
        <f>IF(Badges!O476="A","A"," ")</f>
        <v xml:space="preserve"> </v>
      </c>
      <c r="M87" s="289"/>
      <c r="N87" s="292" t="str">
        <f>Badges!C550</f>
        <v>Get secondhand knowledge</v>
      </c>
      <c r="O87" s="290" t="str">
        <f>IF(Badges!O550="A","A"," ")</f>
        <v xml:space="preserve"> </v>
      </c>
      <c r="Q87" s="302">
        <v>2</v>
      </c>
      <c r="R87" s="354" t="str">
        <f>'Age-Level'!C25</f>
        <v>Find a woman in your community</v>
      </c>
      <c r="S87" s="291" t="str">
        <f>IF('Age-Level'!O25="A","A","")</f>
        <v/>
      </c>
    </row>
    <row r="88" spans="1:22">
      <c r="B88" s="497" t="str">
        <f>'Journey Awards'!A6</f>
        <v>Brownie Quest</v>
      </c>
      <c r="C88" s="498"/>
      <c r="E88" s="289"/>
      <c r="F88" s="292" t="str">
        <f>Badges!C404</f>
        <v>Find your own town's symbols</v>
      </c>
      <c r="G88" s="290" t="str">
        <f>IF(Badges!O404="A","A"," ")</f>
        <v xml:space="preserve"> </v>
      </c>
      <c r="I88" s="289"/>
      <c r="J88" s="292" t="str">
        <f>Badges!C477</f>
        <v>Make up a birthday message</v>
      </c>
      <c r="K88" s="290" t="str">
        <f>IF(Badges!O477="A","A"," ")</f>
        <v xml:space="preserve"> </v>
      </c>
      <c r="M88" s="289"/>
      <c r="N88" s="292" t="str">
        <f>Badges!C551</f>
        <v>Invite a guest speaker</v>
      </c>
      <c r="O88" s="290" t="str">
        <f>IF(Badges!O551="A","A"," ")</f>
        <v xml:space="preserve"> </v>
      </c>
      <c r="Q88" s="302">
        <v>3</v>
      </c>
      <c r="R88" s="354" t="str">
        <f>'Age-Level'!C26</f>
        <v>Gather three inspirational quotes</v>
      </c>
      <c r="S88" s="291" t="str">
        <f>IF('Age-Level'!O26="A","A","")</f>
        <v/>
      </c>
    </row>
    <row r="89" spans="1:22">
      <c r="B89" s="298" t="str">
        <f>'Journey Awards'!B7</f>
        <v>The Discover Key</v>
      </c>
      <c r="C89" s="297" t="str">
        <f>'Journey Awards'!O11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IF('Age-Level'!O27="A","A","")</f>
        <v/>
      </c>
    </row>
    <row r="90" spans="1:22">
      <c r="B90" s="298" t="str">
        <f>'Journey Awards'!B12</f>
        <v>The Connect Key</v>
      </c>
      <c r="C90" s="297" t="str">
        <f>'Journey Awards'!O16</f>
        <v/>
      </c>
      <c r="E90" s="289"/>
      <c r="F90" s="292" t="str">
        <f>Badges!C406</f>
        <v>Choose natinoal songs</v>
      </c>
      <c r="G90" s="290" t="str">
        <f>IF(Badges!O406="A","A"," ")</f>
        <v xml:space="preserve"> </v>
      </c>
      <c r="I90" s="289"/>
      <c r="J90" s="292" t="str">
        <f>Badges!C479</f>
        <v>Make up a game about your</v>
      </c>
      <c r="K90" s="290" t="str">
        <f>IF(Badges!O479="A","A"," ")</f>
        <v xml:space="preserve"> </v>
      </c>
      <c r="M90" s="289"/>
      <c r="N90" s="292" t="str">
        <f>Badges!C553</f>
        <v>Take a field trip</v>
      </c>
      <c r="O90" s="290" t="str">
        <f>IF(Badges!O553="A","A"," ")</f>
        <v xml:space="preserve"> </v>
      </c>
      <c r="Q90" s="355">
        <v>5</v>
      </c>
      <c r="R90" s="354" t="str">
        <f>'Age-Level'!C28</f>
        <v>Keep the connection strong.</v>
      </c>
      <c r="S90" s="291" t="str">
        <f>IF('Age-Level'!O28="A","A","")</f>
        <v/>
      </c>
    </row>
    <row r="91" spans="1:22">
      <c r="B91" s="298" t="str">
        <f>'Journey Awards'!B17</f>
        <v>The Take Action Key</v>
      </c>
      <c r="C91" s="297" t="str">
        <f>'Journey Awards'!O21</f>
        <v/>
      </c>
      <c r="E91" s="289"/>
      <c r="F91" s="292" t="str">
        <f>Badges!C407</f>
        <v>Pick three community songs</v>
      </c>
      <c r="G91" s="290" t="str">
        <f>IF(Badges!O407="A","A"," ")</f>
        <v xml:space="preserve"> </v>
      </c>
      <c r="I91" s="289"/>
      <c r="J91" s="292" t="str">
        <f>Badges!C480</f>
        <v>Create a story, play, or puppet</v>
      </c>
      <c r="K91" s="290" t="str">
        <f>IF(Badges!O480="A","A"," ")</f>
        <v xml:space="preserve"> </v>
      </c>
      <c r="M91" s="289"/>
      <c r="N91" s="292" t="str">
        <f>Badges!C554</f>
        <v>Invite a guest speaker</v>
      </c>
      <c r="O91" s="290" t="str">
        <f>IF(Badges!O554="A","A"," ")</f>
        <v xml:space="preserve"> </v>
      </c>
      <c r="Q91" s="489" t="str">
        <f>Summary!A75</f>
        <v>My Promise, My Faith (Year 2)</v>
      </c>
      <c r="R91" s="482"/>
      <c r="S91" s="336" t="str">
        <f>IF('Age-Level'!O35="C","C","")</f>
        <v/>
      </c>
    </row>
    <row r="92" spans="1:22">
      <c r="B92" s="298" t="str">
        <f>'Journey Awards'!B22</f>
        <v>The Brownie Quest Award</v>
      </c>
      <c r="C92" s="297" t="str">
        <f>'Journey Awards'!O24</f>
        <v/>
      </c>
      <c r="E92" s="289"/>
      <c r="F92" s="292" t="str">
        <f>Badges!C408</f>
        <v>Find three celebration songs</v>
      </c>
      <c r="G92" s="290" t="str">
        <f>IF(Badges!O408="A","A"," ")</f>
        <v xml:space="preserve"> </v>
      </c>
      <c r="I92" s="289"/>
      <c r="J92" s="292" t="str">
        <f>Badges!C481</f>
        <v>Make a team mural, collage, flag</v>
      </c>
      <c r="K92" s="290" t="str">
        <f>IF(Badges!O481="A","A"," ")</f>
        <v xml:space="preserve"> </v>
      </c>
      <c r="M92" s="289"/>
      <c r="N92" s="292" t="str">
        <f>Badges!C555</f>
        <v>Find out about helping people</v>
      </c>
      <c r="O92" s="290" t="str">
        <f>IF(Badges!O555="A","A"," ")</f>
        <v xml:space="preserve"> </v>
      </c>
      <c r="Q92" s="301">
        <v>1</v>
      </c>
      <c r="R92" s="354" t="str">
        <f>'Age-Level'!C31</f>
        <v>Choose one line from the Law</v>
      </c>
      <c r="S92" s="291" t="str">
        <f>IF('Age-Level'!O31="A","A","")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IF('Age-Level'!O32="A","A","")</f>
        <v/>
      </c>
    </row>
    <row r="94" spans="1:22">
      <c r="A94" s="349"/>
      <c r="B94" s="298" t="str">
        <f>'Journey Awards'!B28</f>
        <v>LOVE Water</v>
      </c>
      <c r="C94" s="297" t="str">
        <f>'Journey Awards'!O31</f>
        <v/>
      </c>
      <c r="E94" s="289"/>
      <c r="F94" s="292" t="str">
        <f>Badges!C410</f>
        <v>Join a parade</v>
      </c>
      <c r="G94" s="290" t="str">
        <f>IF(Badges!O410="A","A"," ")</f>
        <v xml:space="preserve"> </v>
      </c>
      <c r="I94" s="289"/>
      <c r="J94" s="292" t="str">
        <f>Badges!C483</f>
        <v>A better room or home</v>
      </c>
      <c r="K94" s="290" t="str">
        <f>IF(Badges!O483="A","A"," ")</f>
        <v xml:space="preserve"> </v>
      </c>
      <c r="M94" s="289"/>
      <c r="N94" s="292" t="str">
        <f>Badges!C557</f>
        <v>Donate money</v>
      </c>
      <c r="O94" s="290" t="str">
        <f>IF(Badges!O557="A","A"," ")</f>
        <v xml:space="preserve"> </v>
      </c>
      <c r="Q94" s="302">
        <v>3</v>
      </c>
      <c r="R94" s="354" t="str">
        <f>'Age-Level'!C33</f>
        <v>Gather three inspirational quotes</v>
      </c>
      <c r="S94" s="291" t="str">
        <f>IF('Age-Level'!O33="A","A","")</f>
        <v/>
      </c>
    </row>
    <row r="95" spans="1:22">
      <c r="A95" s="349"/>
      <c r="B95" s="298" t="str">
        <f>'Journey Awards'!B32</f>
        <v>SAVE Water</v>
      </c>
      <c r="C95" s="297" t="str">
        <f>'Journey Awards'!O34</f>
        <v/>
      </c>
      <c r="E95" s="289"/>
      <c r="F95" s="292" t="str">
        <f>Badges!C411</f>
        <v>Learn to march</v>
      </c>
      <c r="G95" s="290" t="str">
        <f>IF(Badges!O411="A","A"," ")</f>
        <v xml:space="preserve"> </v>
      </c>
      <c r="I95" s="289"/>
      <c r="J95" s="292" t="str">
        <f>Badges!C484</f>
        <v>A better meeting place</v>
      </c>
      <c r="K95" s="290" t="str">
        <f>IF(Badges!O484="A","A"," ")</f>
        <v xml:space="preserve"> </v>
      </c>
      <c r="M95" s="289"/>
      <c r="N95" s="292" t="str">
        <f>Badges!C558</f>
        <v>Organize a great food donation</v>
      </c>
      <c r="O95" s="290" t="str">
        <f>IF(Badges!O558="A","A"," ")</f>
        <v xml:space="preserve"> </v>
      </c>
      <c r="Q95" s="302">
        <v>4</v>
      </c>
      <c r="R95" s="354" t="str">
        <f>'Age-Level'!C34</f>
        <v>Make something to remind you</v>
      </c>
      <c r="S95" s="291" t="str">
        <f>IF('Age-Level'!O34="A","A","")</f>
        <v/>
      </c>
      <c r="U95" s="288"/>
      <c r="V95" s="288"/>
    </row>
    <row r="96" spans="1:22">
      <c r="A96" s="226"/>
      <c r="B96" s="298" t="str">
        <f>'Journey Awards'!B35</f>
        <v>SHARE Water</v>
      </c>
      <c r="C96" s="297" t="str">
        <f>'Journey Awards'!O37</f>
        <v/>
      </c>
      <c r="E96" s="289"/>
      <c r="F96" s="292" t="str">
        <f>Badges!C412</f>
        <v>See a band review or field show</v>
      </c>
      <c r="G96" s="290" t="str">
        <f>IF(Badges!O412="A","A"," ")</f>
        <v xml:space="preserve"> </v>
      </c>
      <c r="I96" s="289"/>
      <c r="J96" s="292" t="str">
        <f>Badges!C485</f>
        <v>A better classroom</v>
      </c>
      <c r="K96" s="290" t="str">
        <f>IF(Badges!O485="A","A"," ")</f>
        <v xml:space="preserve"> </v>
      </c>
      <c r="M96" s="289"/>
      <c r="N96" s="292" t="str">
        <f>Badges!C559</f>
        <v>Host a clothing-donation party</v>
      </c>
      <c r="O96" s="290" t="str">
        <f>IF(Badges!O559="A","A"," ")</f>
        <v xml:space="preserve"> </v>
      </c>
      <c r="Q96" s="355">
        <v>5</v>
      </c>
      <c r="R96" s="354" t="str">
        <f>'Age-Level'!C35</f>
        <v>Keep the connection strong.</v>
      </c>
      <c r="S96" s="291" t="str">
        <f>IF('Age-Level'!O35="A","A","")</f>
        <v/>
      </c>
      <c r="U96" s="288"/>
      <c r="V96" s="288"/>
    </row>
    <row r="97" spans="1:23">
      <c r="A97" s="226"/>
      <c r="B97" s="298" t="str">
        <f>'Journey Awards'!B38</f>
        <v>WOW!</v>
      </c>
      <c r="C97" s="297" t="str">
        <f>'Journey Awards'!O40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IF('Age-Level'!O38="A","A","")</f>
        <v/>
      </c>
      <c r="U97" s="288"/>
      <c r="V97" s="288"/>
    </row>
    <row r="98" spans="1:23" ht="14.25" customHeight="1">
      <c r="B98" s="352" t="str">
        <f>'Journey Awards'!A43</f>
        <v>A World of Girls</v>
      </c>
      <c r="C98" s="353"/>
      <c r="E98" s="289"/>
      <c r="F98" s="292" t="str">
        <f>Badges!C414</f>
        <v>Follow a landmark trail</v>
      </c>
      <c r="G98" s="290" t="str">
        <f>IF(Badges!O414="A","A"," ")</f>
        <v xml:space="preserve"> </v>
      </c>
      <c r="I98" s="289"/>
      <c r="J98" s="292" t="str">
        <f>Badges!C487</f>
        <v>Follow in a Girl Scout's footsteps</v>
      </c>
      <c r="K98" s="290" t="str">
        <f>IF(Badges!O487="A","A"," ")</f>
        <v xml:space="preserve"> </v>
      </c>
      <c r="M98" s="289">
        <v>1</v>
      </c>
      <c r="N98" s="292" t="str">
        <f>Badges!C564</f>
        <v>Find out where your customers are</v>
      </c>
      <c r="O98" s="304"/>
      <c r="Q98" s="479" t="str">
        <f>Summary!A77</f>
        <v>Journey Summit Pin</v>
      </c>
      <c r="R98" s="479"/>
      <c r="S98" s="291" t="str">
        <f>IF('Age-Level'!O40="C","C","")</f>
        <v/>
      </c>
      <c r="U98" s="288"/>
      <c r="V98" s="288"/>
    </row>
    <row r="99" spans="1:23">
      <c r="B99" s="298" t="str">
        <f>'Journey Awards'!B44</f>
        <v>Hear a Story</v>
      </c>
      <c r="C99" s="297" t="str">
        <f>'Journey Awards'!O46</f>
        <v/>
      </c>
      <c r="E99" s="289"/>
      <c r="F99" s="292" t="str">
        <f>Badges!C415</f>
        <v>Tour a landmark that honors the</v>
      </c>
      <c r="G99" s="290" t="str">
        <f>IF(Badges!O415="A","A"," ")</f>
        <v xml:space="preserve"> </v>
      </c>
      <c r="I99" s="289"/>
      <c r="J99" s="292" t="str">
        <f>Badges!C488</f>
        <v>Read the Brownie Story from an</v>
      </c>
      <c r="K99" s="290" t="str">
        <f>IF(Badges!O488="A","A"," ")</f>
        <v xml:space="preserve"> </v>
      </c>
      <c r="M99" s="289"/>
      <c r="N99" s="292" t="str">
        <f>Badges!C565</f>
        <v xml:space="preserve">Talk to your family or Brownie </v>
      </c>
      <c r="O99" s="290" t="str">
        <f>IF(Badges!O565="A","A"," ")</f>
        <v xml:space="preserve"> </v>
      </c>
      <c r="Q99" s="479" t="str">
        <f>Summary!A78</f>
        <v>Safety Award</v>
      </c>
      <c r="R99" s="480"/>
      <c r="S99" s="300"/>
      <c r="U99" s="366"/>
      <c r="V99" s="367"/>
      <c r="W99" s="350"/>
    </row>
    <row r="100" spans="1:23">
      <c r="B100" s="298" t="str">
        <f>'Journey Awards'!B47</f>
        <v>Change a Story</v>
      </c>
      <c r="C100" s="297" t="str">
        <f>'Journey Awards'!O49</f>
        <v/>
      </c>
      <c r="E100" s="289"/>
      <c r="F100" s="292" t="str">
        <f>Badges!C416</f>
        <v>Make a landmark map</v>
      </c>
      <c r="G100" s="290" t="str">
        <f>IF(Badges!O416="A","A"," ")</f>
        <v xml:space="preserve"> </v>
      </c>
      <c r="I100" s="289"/>
      <c r="J100" s="292" t="str">
        <f>Badges!C489</f>
        <v>Make up a story about Campbell</v>
      </c>
      <c r="K100" s="290" t="str">
        <f>IF(Badges!O489="A","A"," ")</f>
        <v xml:space="preserve"> </v>
      </c>
      <c r="M100" s="289">
        <v>2</v>
      </c>
      <c r="N100" s="292" t="str">
        <f>Badges!C566</f>
        <v>Talk to some customers</v>
      </c>
      <c r="O100" s="304"/>
      <c r="Q100" s="301">
        <v>1</v>
      </c>
      <c r="R100" s="354" t="str">
        <f>'Age-Level'!C42</f>
        <v xml:space="preserve">Talk to a teacher, parent, or </v>
      </c>
      <c r="S100" s="291" t="str">
        <f>IF('Age-Level'!O42="A","A","")</f>
        <v/>
      </c>
      <c r="U100" s="288"/>
      <c r="V100" s="288"/>
    </row>
    <row r="101" spans="1:23">
      <c r="B101" s="298" t="str">
        <f>'Journey Awards'!B50</f>
        <v>Tell a Story</v>
      </c>
      <c r="C101" s="297" t="str">
        <f>'Journey Awards'!O52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IF(Badges!O567="A","A"," ")</f>
        <v xml:space="preserve"> </v>
      </c>
      <c r="Q101" s="302">
        <v>2</v>
      </c>
      <c r="R101" s="354" t="str">
        <f>'Age-Level'!C43</f>
        <v>Get a map of your neighborhood</v>
      </c>
      <c r="S101" s="291" t="str">
        <f>IF('Age-Level'!O43="A","A","")</f>
        <v/>
      </c>
      <c r="U101" s="288"/>
      <c r="V101" s="288"/>
    </row>
    <row r="102" spans="1:23">
      <c r="B102" s="298" t="str">
        <f>'Journey Awards'!B53</f>
        <v>Better World for Girls!</v>
      </c>
      <c r="C102" s="297" t="str">
        <f>'Journey Awards'!O55</f>
        <v/>
      </c>
      <c r="E102" s="289"/>
      <c r="F102" s="292" t="str">
        <f>Badges!C418</f>
        <v>Join a flag ceremony</v>
      </c>
      <c r="G102" s="290" t="str">
        <f>IF(Badges!O418="A","A","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IF('Age-Level'!O44="A","A","")</f>
        <v/>
      </c>
      <c r="U102" s="288"/>
      <c r="V102" s="288"/>
    </row>
    <row r="103" spans="1:23">
      <c r="B103" s="348"/>
      <c r="C103" s="348"/>
      <c r="E103" s="289"/>
      <c r="F103" s="292" t="str">
        <f>Badges!C419</f>
        <v>Join a town ceremony</v>
      </c>
      <c r="G103" s="290" t="str">
        <f>IF(Badges!O419="A","A"," ")</f>
        <v xml:space="preserve"> </v>
      </c>
      <c r="I103" s="289"/>
      <c r="J103" s="292" t="str">
        <f>Badges!C494</f>
        <v>Talk to a bug specialist in your</v>
      </c>
      <c r="K103" s="290" t="str">
        <f>IF(Badges!O494="A","A"," ")</f>
        <v xml:space="preserve"> </v>
      </c>
      <c r="M103" s="289"/>
      <c r="N103" s="292" t="str">
        <f>Badges!C569</f>
        <v>In your group or with your family</v>
      </c>
      <c r="O103" s="290" t="str">
        <f>IF(Badges!O569="A","A"," ")</f>
        <v xml:space="preserve"> </v>
      </c>
      <c r="Q103" s="302">
        <v>4</v>
      </c>
      <c r="R103" s="354" t="str">
        <f>'Age-Level'!C45</f>
        <v>Choose an upcoming trip you</v>
      </c>
      <c r="S103" s="291" t="str">
        <f>IF('Age-Level'!O45="A","A","")</f>
        <v/>
      </c>
      <c r="U103" s="288"/>
      <c r="V103" s="288"/>
    </row>
    <row r="104" spans="1:23">
      <c r="A104" s="464" t="s">
        <v>427</v>
      </c>
      <c r="B104" s="465"/>
      <c r="C104" s="465"/>
      <c r="E104" s="289"/>
      <c r="F104" s="292" t="str">
        <f>Badges!C420</f>
        <v>Make up your own</v>
      </c>
      <c r="G104" s="290" t="str">
        <f>IF(Badges!O420="A","A"," ")</f>
        <v xml:space="preserve"> </v>
      </c>
      <c r="I104" s="289"/>
      <c r="J104" s="292" t="str">
        <f>Badges!C495</f>
        <v>With an adult's help, find websites</v>
      </c>
      <c r="K104" s="290" t="str">
        <f>IF(Badges!O495="A","A"," ")</f>
        <v xml:space="preserve"> </v>
      </c>
      <c r="M104" s="289">
        <v>4</v>
      </c>
      <c r="N104" s="292" t="str">
        <f>Badges!C570</f>
        <v>Role-play good customer relations</v>
      </c>
      <c r="O104" s="304"/>
      <c r="Q104" s="355">
        <v>5</v>
      </c>
      <c r="R104" s="354" t="str">
        <f>'Age-Level'!C46</f>
        <v>Find out what natural disasters</v>
      </c>
      <c r="S104" s="291" t="str">
        <f>IF('Age-Level'!O46="A","A","")</f>
        <v/>
      </c>
      <c r="U104" s="288"/>
      <c r="V104" s="288"/>
    </row>
    <row r="105" spans="1:23">
      <c r="A105" s="293"/>
      <c r="B105" s="356" t="str">
        <f>Bridging!B6</f>
        <v>Pass It On!</v>
      </c>
      <c r="C105" s="342" t="str">
        <f>IF(Bridging!O10="C","C",IF(Bridging!O10="P","P",""))</f>
        <v/>
      </c>
      <c r="E105" s="466" t="str">
        <f>Badges!B423</f>
        <v>Snacks</v>
      </c>
      <c r="F105" s="467"/>
      <c r="G105" s="467"/>
      <c r="I105" s="289"/>
      <c r="J105" s="292" t="str">
        <f>Badges!C496</f>
        <v>Read a book or watch a video</v>
      </c>
      <c r="K105" s="290" t="str">
        <f>IF(Badges!O496="A","A"," ")</f>
        <v xml:space="preserve"> </v>
      </c>
      <c r="M105" s="289"/>
      <c r="N105" s="292" t="str">
        <f>Badges!C571</f>
        <v>With your friends or family</v>
      </c>
      <c r="O105" s="290" t="str">
        <f>IF(Badges!O571="A","A"," ")</f>
        <v xml:space="preserve"> </v>
      </c>
      <c r="Q105" s="479" t="str">
        <f>'Age-Level'!C49</f>
        <v>International Friendship</v>
      </c>
      <c r="R105" s="479"/>
      <c r="S105" s="291" t="str">
        <f>IF('Age-Level'!O49="A","A","")</f>
        <v/>
      </c>
      <c r="U105" s="288"/>
      <c r="V105" s="288"/>
    </row>
    <row r="106" spans="1:23">
      <c r="A106" s="293"/>
      <c r="B106" s="295" t="str">
        <f>Bridging!B11</f>
        <v>Look Ahead!</v>
      </c>
      <c r="C106" s="291" t="str">
        <f>IF(Bridging!O15="C","C",IF(Bridging!O15="P","P",""))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IF(Bridging!O17="C","C",IF(Bridging!O17="P","P",""))</f>
        <v/>
      </c>
      <c r="E107" s="289"/>
      <c r="F107" s="292" t="str">
        <f>Badges!C425</f>
        <v>Is the food good for me?</v>
      </c>
      <c r="G107" s="290" t="str">
        <f>IF(Badges!O425="A","A"," ")</f>
        <v xml:space="preserve"> </v>
      </c>
      <c r="I107" s="289"/>
      <c r="J107" s="292" t="str">
        <f>Badges!C498</f>
        <v>Make a paper-plate spider</v>
      </c>
      <c r="K107" s="290" t="str">
        <f>IF(Badges!O498="A","A"," ")</f>
        <v xml:space="preserve"> </v>
      </c>
      <c r="M107" s="289"/>
      <c r="N107" s="292" t="str">
        <f>Badges!C573</f>
        <v>Everybody who buys cookies is</v>
      </c>
      <c r="O107" s="290" t="str">
        <f>IF(Badges!O573="A","A"," ")</f>
        <v xml:space="preserve"> </v>
      </c>
      <c r="Q107" s="464" t="s">
        <v>429</v>
      </c>
      <c r="R107" s="468"/>
      <c r="S107" s="468"/>
      <c r="U107" s="288"/>
      <c r="V107" s="288"/>
    </row>
    <row r="108" spans="1:23">
      <c r="B108" s="296" t="s">
        <v>88</v>
      </c>
      <c r="C108" s="291" t="str">
        <f>IF(Bridging!O18="C","C",IF(Bridging!O18="P","P",""))</f>
        <v/>
      </c>
      <c r="E108" s="289"/>
      <c r="F108" s="292" t="str">
        <f>Badges!C426</f>
        <v>Is the food good for the earth?</v>
      </c>
      <c r="G108" s="290" t="str">
        <f>IF(Badges!O426="A","A"," ")</f>
        <v xml:space="preserve"> </v>
      </c>
      <c r="I108" s="289"/>
      <c r="J108" s="292" t="str">
        <f>Badges!C499</f>
        <v>Make an egg-carton caterpillar</v>
      </c>
      <c r="K108" s="290" t="str">
        <f>IF(Badges!O499="A","A"," ")</f>
        <v xml:space="preserve"> </v>
      </c>
      <c r="M108" s="466" t="str">
        <f>Badges!B576</f>
        <v>Give Back</v>
      </c>
      <c r="N108" s="467"/>
      <c r="O108" s="467"/>
      <c r="Q108" s="480" t="str">
        <f>'Fun Patches'!C24</f>
        <v>&lt;List Patch Here&gt;</v>
      </c>
      <c r="R108" s="481"/>
      <c r="S108" s="297" t="str">
        <f>IF('Fun Patches'!O24="A","A"," ")</f>
        <v xml:space="preserve"> </v>
      </c>
      <c r="U108" s="288"/>
      <c r="V108" s="288"/>
    </row>
    <row r="109" spans="1:23">
      <c r="B109" s="338"/>
      <c r="C109" s="350"/>
      <c r="E109" s="289"/>
      <c r="F109" s="292" t="str">
        <f>Badges!C427</f>
        <v>What's in that snack?</v>
      </c>
      <c r="G109" s="290" t="str">
        <f>IF(Badges!O427="A","A"," ")</f>
        <v xml:space="preserve"> </v>
      </c>
      <c r="I109" s="289"/>
      <c r="J109" s="292" t="str">
        <f>Badges!C500</f>
        <v>Make your own butterfly</v>
      </c>
      <c r="K109" s="290" t="str">
        <f>IF(Badges!O500="A","A"," ")</f>
        <v xml:space="preserve"> </v>
      </c>
      <c r="M109" s="289">
        <v>1</v>
      </c>
      <c r="N109" s="292" t="str">
        <f>Badges!C577</f>
        <v>Find out about businesses that</v>
      </c>
      <c r="O109" s="304"/>
      <c r="Q109" s="480" t="str">
        <f>'Fun Patches'!C25</f>
        <v>&lt;List Patch Here&gt;</v>
      </c>
      <c r="R109" s="481"/>
      <c r="S109" s="297" t="str">
        <f>IF('Fun Patches'!O25="A","A","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IF(Badges!O578="A","A"," ")</f>
        <v xml:space="preserve"> </v>
      </c>
      <c r="Q110" s="480" t="str">
        <f>'Fun Patches'!C26</f>
        <v>&lt;List Patch Here&gt;</v>
      </c>
      <c r="R110" s="481"/>
      <c r="S110" s="297" t="str">
        <f>IF('Fun Patches'!O26="A","A"," ")</f>
        <v xml:space="preserve"> </v>
      </c>
      <c r="U110" s="367"/>
      <c r="V110" s="367"/>
      <c r="W110" s="350"/>
    </row>
    <row r="111" spans="1:23">
      <c r="A111" s="289">
        <v>1</v>
      </c>
      <c r="B111" s="292" t="str">
        <f>Badges!C355</f>
        <v>Get Inspired</v>
      </c>
      <c r="C111" s="304"/>
      <c r="E111" s="289"/>
      <c r="F111" s="292" t="str">
        <f>Badges!C429</f>
        <v>Make your own restaurant snack</v>
      </c>
      <c r="G111" s="290" t="str">
        <f>IF(Badges!O429="A","A"," ")</f>
        <v xml:space="preserve"> </v>
      </c>
      <c r="I111" s="289"/>
      <c r="J111" s="292" t="str">
        <f>Badges!C502</f>
        <v>Watch three bugs</v>
      </c>
      <c r="K111" s="290" t="str">
        <f>IF(Badges!O502="A","A"," ")</f>
        <v xml:space="preserve"> </v>
      </c>
      <c r="M111" s="289">
        <v>2</v>
      </c>
      <c r="N111" s="292" t="str">
        <f>Badges!C579</f>
        <v>Set a giving goal</v>
      </c>
      <c r="O111" s="304"/>
      <c r="Q111" s="480" t="str">
        <f>'Fun Patches'!C27</f>
        <v>&lt;List Patch Here&gt;</v>
      </c>
      <c r="R111" s="481"/>
      <c r="S111" s="297" t="str">
        <f>IF('Fun Patches'!O27="A","A"," ")</f>
        <v xml:space="preserve"> </v>
      </c>
      <c r="U111" s="288"/>
      <c r="V111" s="288"/>
    </row>
    <row r="112" spans="1:23">
      <c r="A112" s="289"/>
      <c r="B112" s="292" t="str">
        <f>Badges!C356</f>
        <v>Talk to a painter</v>
      </c>
      <c r="C112" s="290" t="str">
        <f>IF(Badges!O356="A","A"," ")</f>
        <v xml:space="preserve"> </v>
      </c>
      <c r="E112" s="289"/>
      <c r="F112" s="292" t="str">
        <f>Badges!C430</f>
        <v>Make a savory snack from a</v>
      </c>
      <c r="G112" s="290" t="str">
        <f>IF(Badges!O430="A","A"," ")</f>
        <v xml:space="preserve"> </v>
      </c>
      <c r="I112" s="289"/>
      <c r="J112" s="292" t="str">
        <f>Badges!C503</f>
        <v>With an adult, find an ant trail</v>
      </c>
      <c r="K112" s="290" t="str">
        <f>IF(Badges!O503="A","A"," ")</f>
        <v xml:space="preserve"> </v>
      </c>
      <c r="M112" s="289"/>
      <c r="N112" s="292" t="str">
        <f>Badges!C580</f>
        <v xml:space="preserve">With your Brownie friends, talk </v>
      </c>
      <c r="O112" s="290" t="str">
        <f>IF(Badges!O580="A","A"," ")</f>
        <v xml:space="preserve"> </v>
      </c>
      <c r="Q112" s="480" t="str">
        <f>'Fun Patches'!C28</f>
        <v>&lt;List Patch Here&gt;</v>
      </c>
      <c r="R112" s="481"/>
      <c r="S112" s="297" t="str">
        <f>IF('Fun Patches'!O28="A","A"," ")</f>
        <v xml:space="preserve"> </v>
      </c>
      <c r="U112" s="288"/>
      <c r="V112" s="288"/>
    </row>
    <row r="113" spans="1:22">
      <c r="A113" s="289"/>
      <c r="B113" s="292" t="str">
        <f>Badges!C357</f>
        <v>Go to an art show or museum</v>
      </c>
      <c r="C113" s="290" t="str">
        <f>IF(Badges!O357="A","A"," ")</f>
        <v xml:space="preserve"> </v>
      </c>
      <c r="E113" s="289"/>
      <c r="F113" s="292" t="str">
        <f>Badges!C431</f>
        <v>Make a veggie face</v>
      </c>
      <c r="G113" s="290" t="str">
        <f>IF(Badges!O431="A","A"," ")</f>
        <v xml:space="preserve"> </v>
      </c>
      <c r="I113" s="289"/>
      <c r="J113" s="292" t="str">
        <f>Badges!C504</f>
        <v>Make a bug box</v>
      </c>
      <c r="K113" s="290" t="str">
        <f>IF(Badges!O504="A","A"," ")</f>
        <v xml:space="preserve"> </v>
      </c>
      <c r="M113" s="289">
        <v>3</v>
      </c>
      <c r="N113" s="292" t="str">
        <f>Badges!C581</f>
        <v>Involve your customers</v>
      </c>
      <c r="O113" s="304"/>
      <c r="Q113" s="480" t="str">
        <f>'Fun Patches'!C29</f>
        <v>&lt;List Patch Here&gt;</v>
      </c>
      <c r="R113" s="481"/>
      <c r="S113" s="297" t="str">
        <f>IF('Fun Patches'!O29="A","A"," ")</f>
        <v xml:space="preserve"> </v>
      </c>
      <c r="U113" s="288"/>
      <c r="V113" s="288"/>
    </row>
    <row r="114" spans="1:22">
      <c r="A114" s="289"/>
      <c r="B114" s="292" t="str">
        <f>Badges!C358</f>
        <v xml:space="preserve">Team up with an adult to find </v>
      </c>
      <c r="C114" s="290" t="str">
        <f>IF(Badges!O358="A","A","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IF(Badges!O582="A","A"," ")</f>
        <v xml:space="preserve"> </v>
      </c>
      <c r="Q114" s="480" t="str">
        <f>'Fun Patches'!C30</f>
        <v>&lt;List Patch Here&gt;</v>
      </c>
      <c r="R114" s="481"/>
      <c r="S114" s="297" t="str">
        <f>IF('Fun Patches'!O30="A","A"," ")</f>
        <v xml:space="preserve"> </v>
      </c>
      <c r="U114" s="288"/>
      <c r="V114" s="288"/>
    </row>
    <row r="115" spans="1:22">
      <c r="A115" s="289">
        <v>2</v>
      </c>
      <c r="B115" s="292" t="str">
        <f>Badges!C359</f>
        <v>Paint the real world</v>
      </c>
      <c r="C115" s="304"/>
      <c r="E115" s="289"/>
      <c r="F115" s="292" t="str">
        <f>Badges!C433</f>
        <v>Create a holiday dessert</v>
      </c>
      <c r="G115" s="290" t="str">
        <f>IF(Badges!O433="A","A"," ")</f>
        <v xml:space="preserve"> </v>
      </c>
      <c r="I115" s="289"/>
      <c r="J115" s="292" t="str">
        <f>Badges!C506</f>
        <v>Draw a cocoon</v>
      </c>
      <c r="K115" s="290" t="str">
        <f>IF(Badges!O506="A","A"," ")</f>
        <v xml:space="preserve"> </v>
      </c>
      <c r="M115" s="289">
        <v>4</v>
      </c>
      <c r="N115" s="292" t="str">
        <f>Badges!C583</f>
        <v>Practice giving back</v>
      </c>
      <c r="O115" s="304"/>
      <c r="Q115" s="480" t="str">
        <f>'Fun Patches'!C31</f>
        <v>&lt;List Patch Here&gt;</v>
      </c>
      <c r="R115" s="481"/>
      <c r="S115" s="297" t="str">
        <f>IF('Fun Patches'!O31="A","A"," ")</f>
        <v xml:space="preserve"> </v>
      </c>
      <c r="U115" s="288"/>
      <c r="V115" s="288"/>
    </row>
    <row r="116" spans="1:22">
      <c r="A116" s="289"/>
      <c r="B116" s="292" t="str">
        <f>Badges!C360</f>
        <v>Paint a portrait of a family</v>
      </c>
      <c r="C116" s="290" t="str">
        <f>IF(Badges!O360="A","A"," ")</f>
        <v xml:space="preserve"> </v>
      </c>
      <c r="E116" s="289"/>
      <c r="F116" s="292" t="str">
        <f>Badges!C434</f>
        <v>Make a snack "in disguise"</v>
      </c>
      <c r="G116" s="290" t="str">
        <f>IF(Badges!O434="A","A"," ")</f>
        <v xml:space="preserve"> </v>
      </c>
      <c r="I116" s="289"/>
      <c r="J116" s="292" t="str">
        <f>Badges!C507</f>
        <v>Make a model of a bug house</v>
      </c>
      <c r="K116" s="290" t="str">
        <f>IF(Badges!O507="A","A"," ")</f>
        <v xml:space="preserve"> </v>
      </c>
      <c r="M116" s="289"/>
      <c r="N116" s="292" t="str">
        <f>Badges!C584</f>
        <v>If you want to help others with your</v>
      </c>
      <c r="O116" s="290" t="str">
        <f>IF(Badges!O584="A","A"," ")</f>
        <v xml:space="preserve"> </v>
      </c>
      <c r="Q116" s="480" t="str">
        <f>'Fun Patches'!C32</f>
        <v>&lt;List Patch Here&gt;</v>
      </c>
      <c r="R116" s="481"/>
      <c r="S116" s="297" t="str">
        <f>IF('Fun Patches'!O32="A","A"," ")</f>
        <v xml:space="preserve"> </v>
      </c>
    </row>
    <row r="117" spans="1:22">
      <c r="A117" s="289"/>
      <c r="B117" s="292" t="str">
        <f>Badges!C361</f>
        <v>Paint an outdoor landscape</v>
      </c>
      <c r="C117" s="290" t="str">
        <f>IF(Badges!O361="A","A"," ")</f>
        <v xml:space="preserve"> </v>
      </c>
      <c r="E117" s="289"/>
      <c r="F117" s="292" t="str">
        <f>Badges!C435</f>
        <v>Make your own cookies</v>
      </c>
      <c r="G117" s="290" t="str">
        <f>IF(Badges!O435="A","A"," ")</f>
        <v xml:space="preserve"> </v>
      </c>
      <c r="I117" s="289"/>
      <c r="J117" s="292" t="str">
        <f>Badges!C508</f>
        <v>For one week, watch a spider</v>
      </c>
      <c r="K117" s="290" t="str">
        <f>IF(Badges!O508="A","A"," ")</f>
        <v xml:space="preserve"> </v>
      </c>
      <c r="M117" s="289">
        <v>5</v>
      </c>
      <c r="N117" s="292" t="str">
        <f>Badges!C585</f>
        <v>Tell your cookie customers how</v>
      </c>
      <c r="O117" s="304"/>
      <c r="Q117" s="480" t="str">
        <f>'Fun Patches'!C33</f>
        <v>&lt;List Patch Here&gt;</v>
      </c>
      <c r="R117" s="481"/>
      <c r="S117" s="297" t="str">
        <f>IF('Fun Patches'!O33="A","A"," ")</f>
        <v xml:space="preserve"> </v>
      </c>
    </row>
    <row r="118" spans="1:22">
      <c r="A118" s="289"/>
      <c r="B118" s="292" t="str">
        <f>Badges!C362</f>
        <v>Paint a still live.</v>
      </c>
      <c r="C118" s="290" t="str">
        <f>IF(Badges!O362="A","A","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IF(Badges!O586="A","A"," ")</f>
        <v xml:space="preserve"> </v>
      </c>
      <c r="Q118" s="480" t="str">
        <f>'Fun Patches'!C34</f>
        <v>&lt;List Patch Here&gt;</v>
      </c>
      <c r="R118" s="481"/>
      <c r="S118" s="297" t="str">
        <f>IF('Fun Patches'!O34="A","A"," ")</f>
        <v xml:space="preserve"> </v>
      </c>
    </row>
    <row r="119" spans="1:22">
      <c r="A119" s="289">
        <v>3</v>
      </c>
      <c r="B119" s="292" t="str">
        <f>Badges!C363</f>
        <v>Paint a mood</v>
      </c>
      <c r="C119" s="304"/>
      <c r="E119" s="289"/>
      <c r="F119" s="292" t="str">
        <f>Badges!C437</f>
        <v>Make no-bake energy bars</v>
      </c>
      <c r="G119" s="290" t="str">
        <f>IF(Badges!O437="A","A"," ")</f>
        <v xml:space="preserve"> </v>
      </c>
      <c r="I119" s="289"/>
      <c r="J119" s="292" t="str">
        <f>Badges!C510</f>
        <v>Visit a farm</v>
      </c>
      <c r="K119" s="290" t="str">
        <f>IF(Badges!O510="A","A"," ")</f>
        <v xml:space="preserve"> </v>
      </c>
      <c r="M119" s="349"/>
      <c r="N119" s="339"/>
      <c r="O119" s="350"/>
      <c r="Q119" s="480" t="str">
        <f>'Fun Patches'!C35</f>
        <v>&lt;List Patch Here&gt;</v>
      </c>
      <c r="R119" s="481"/>
      <c r="S119" s="297" t="str">
        <f>IF('Fun Patches'!O35="A","A"," ")</f>
        <v xml:space="preserve"> </v>
      </c>
    </row>
    <row r="120" spans="1:22">
      <c r="A120" s="289"/>
      <c r="B120" s="292" t="str">
        <f>Badges!C364</f>
        <v>Calm</v>
      </c>
      <c r="C120" s="290" t="str">
        <f>IF(Badges!O364="A","A"," ")</f>
        <v xml:space="preserve"> </v>
      </c>
      <c r="E120" s="289"/>
      <c r="F120" s="292" t="str">
        <f>Badges!C438</f>
        <v>Create a snack for a group</v>
      </c>
      <c r="G120" s="290" t="str">
        <f>IF(Badges!O438="A","A"," ")</f>
        <v xml:space="preserve"> </v>
      </c>
      <c r="I120" s="289"/>
      <c r="J120" s="292" t="str">
        <f>Badges!C511</f>
        <v>Take a bug walk or bug hike</v>
      </c>
      <c r="K120" s="290" t="str">
        <f>IF(Badges!O511="A","A"," ")</f>
        <v xml:space="preserve"> </v>
      </c>
      <c r="M120" s="464" t="s">
        <v>127</v>
      </c>
      <c r="N120" s="468"/>
      <c r="O120" s="468"/>
      <c r="Q120" s="480" t="str">
        <f>'Fun Patches'!C36</f>
        <v>&lt;List Patch Here&gt;</v>
      </c>
      <c r="R120" s="481"/>
      <c r="S120" s="297" t="str">
        <f>IF('Fun Patches'!O36="A","A"," ")</f>
        <v xml:space="preserve"> </v>
      </c>
    </row>
    <row r="121" spans="1:22">
      <c r="A121" s="289"/>
      <c r="B121" s="292" t="str">
        <f>Badges!C365</f>
        <v>Happy</v>
      </c>
      <c r="C121" s="290" t="str">
        <f>IF(Badges!O365="A","A"," ")</f>
        <v xml:space="preserve"> </v>
      </c>
      <c r="E121" s="289"/>
      <c r="F121" s="292" t="str">
        <f>Badges!C439</f>
        <v>Make a lunchtime snack</v>
      </c>
      <c r="G121" s="290" t="str">
        <f>IF(Badges!O439="A","A"," ")</f>
        <v xml:space="preserve"> </v>
      </c>
      <c r="I121" s="289"/>
      <c r="J121" s="292" t="str">
        <f>Badges!C512</f>
        <v>Visit a museum, zoo, or botanical</v>
      </c>
      <c r="K121" s="290" t="str">
        <f>IF(Badges!O512="A","A"," ")</f>
        <v xml:space="preserve"> </v>
      </c>
      <c r="M121" s="482" t="str">
        <f>'Fun Patches'!C5</f>
        <v>&lt;List Patch Here&gt;</v>
      </c>
      <c r="N121" s="483"/>
      <c r="O121" s="290" t="str">
        <f>IF('Fun Patches'!O5="A","A"," ")</f>
        <v xml:space="preserve"> </v>
      </c>
      <c r="Q121" s="480" t="str">
        <f>'Fun Patches'!C37</f>
        <v>&lt;List Patch Here&gt;</v>
      </c>
      <c r="R121" s="481"/>
      <c r="S121" s="297" t="str">
        <f>IF('Fun Patches'!O37="A","A"," ")</f>
        <v xml:space="preserve"> </v>
      </c>
    </row>
    <row r="122" spans="1:22">
      <c r="A122" s="289"/>
      <c r="B122" s="292" t="str">
        <f>Badges!C366</f>
        <v>Angry</v>
      </c>
      <c r="C122" s="290" t="str">
        <f>IF(Badges!O366="A","A","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Patches'!O6="A","A"," ")</f>
        <v xml:space="preserve"> </v>
      </c>
      <c r="Q122" s="480" t="str">
        <f>'Fun Patches'!C38</f>
        <v>&lt;List Patch Here&gt;</v>
      </c>
      <c r="R122" s="481"/>
      <c r="S122" s="297" t="str">
        <f>IF('Fun Patches'!O38="A","A"," ")</f>
        <v xml:space="preserve"> </v>
      </c>
    </row>
    <row r="123" spans="1:22">
      <c r="A123" s="289">
        <v>4</v>
      </c>
      <c r="B123" s="292" t="str">
        <f>Badges!C367</f>
        <v>Paint without brushes</v>
      </c>
      <c r="C123" s="304"/>
      <c r="E123" s="289"/>
      <c r="F123" s="292" t="str">
        <f>Badges!C441</f>
        <v>Make your own milk shake</v>
      </c>
      <c r="G123" s="290" t="str">
        <f>IF(Badges!O441="A","A"," ")</f>
        <v xml:space="preserve"> </v>
      </c>
      <c r="I123" s="289">
        <v>1</v>
      </c>
      <c r="J123" s="292" t="str">
        <f>Badges!C517</f>
        <v>Shop for elf items with your elf doll</v>
      </c>
      <c r="K123" s="304"/>
      <c r="M123" s="480" t="str">
        <f>'Fun Patches'!C7</f>
        <v>&lt;List Patch Here&gt;</v>
      </c>
      <c r="N123" s="481"/>
      <c r="O123" s="297" t="str">
        <f>IF('Fun Patches'!O7="A","A"," ")</f>
        <v xml:space="preserve"> </v>
      </c>
      <c r="Q123" s="480" t="str">
        <f>'Fun Patches'!C39</f>
        <v>&lt;List Patch Here&gt;</v>
      </c>
      <c r="R123" s="481"/>
      <c r="S123" s="297" t="str">
        <f>IF('Fun Patches'!O39="A","A"," ")</f>
        <v xml:space="preserve"> </v>
      </c>
    </row>
    <row r="124" spans="1:22">
      <c r="A124" s="289"/>
      <c r="B124" s="292" t="str">
        <f>Badges!C368</f>
        <v>Paint something from nature</v>
      </c>
      <c r="C124" s="290" t="str">
        <f>IF(Badges!O368="A","A"," ")</f>
        <v xml:space="preserve"> </v>
      </c>
      <c r="E124" s="289"/>
      <c r="F124" s="292" t="str">
        <f>Badges!C442</f>
        <v>Make your own fruit smoothie</v>
      </c>
      <c r="G124" s="290" t="str">
        <f>IF(Badges!O442="A","A"," ")</f>
        <v xml:space="preserve"> </v>
      </c>
      <c r="I124" s="289"/>
      <c r="J124" s="292" t="str">
        <f>Badges!C518</f>
        <v>Go shopping…at home</v>
      </c>
      <c r="K124" s="290" t="str">
        <f>IF(Badges!O518="A","A"," ")</f>
        <v xml:space="preserve"> </v>
      </c>
      <c r="M124" s="480" t="str">
        <f>'Fun Patches'!C8</f>
        <v>&lt;List Patch Here&gt;</v>
      </c>
      <c r="N124" s="481"/>
      <c r="O124" s="297" t="str">
        <f>IF('Fun Patches'!O8="A","A"," ")</f>
        <v xml:space="preserve"> </v>
      </c>
      <c r="Q124" s="480" t="str">
        <f>'Fun Patches'!C40</f>
        <v>&lt;List Patch Here&gt;</v>
      </c>
      <c r="R124" s="481"/>
      <c r="S124" s="297" t="str">
        <f>IF('Fun Patches'!O40="A","A"," ")</f>
        <v xml:space="preserve"> </v>
      </c>
    </row>
    <row r="125" spans="1:22">
      <c r="A125" s="289"/>
      <c r="B125" s="292" t="str">
        <f>Badges!C369</f>
        <v>Paint with indoor objects</v>
      </c>
      <c r="C125" s="290" t="str">
        <f>IF(Badges!O369="A","A"," ")</f>
        <v xml:space="preserve"> </v>
      </c>
      <c r="E125" s="289"/>
      <c r="F125" s="292" t="str">
        <f>Badges!C443</f>
        <v>Make your own party punch</v>
      </c>
      <c r="G125" s="290" t="str">
        <f>IF(Badges!O443="A","A"," ")</f>
        <v xml:space="preserve"> </v>
      </c>
      <c r="I125" s="289"/>
      <c r="J125" s="292" t="str">
        <f>Badges!C519</f>
        <v>Go shopping with a Brownie friends</v>
      </c>
      <c r="K125" s="290" t="str">
        <f>IF(Badges!O519="A","A"," ")</f>
        <v xml:space="preserve"> </v>
      </c>
      <c r="M125" s="480" t="str">
        <f>'Fun Patches'!C9</f>
        <v>&lt;List Patch Here&gt;</v>
      </c>
      <c r="N125" s="481"/>
      <c r="O125" s="297" t="str">
        <f>IF('Fun Patches'!O9="A","A"," ")</f>
        <v xml:space="preserve"> </v>
      </c>
      <c r="Q125" s="480" t="str">
        <f>'Fun Patches'!C41</f>
        <v>&lt;List Patch Here&gt;</v>
      </c>
      <c r="R125" s="481"/>
      <c r="S125" s="297" t="str">
        <f>IF('Fun Patches'!O41="A","A"," ")</f>
        <v xml:space="preserve"> </v>
      </c>
    </row>
    <row r="126" spans="1:22">
      <c r="A126" s="289"/>
      <c r="B126" s="292" t="str">
        <f>Badges!C370</f>
        <v>Paint with a stamp</v>
      </c>
      <c r="C126" s="290" t="str">
        <f>IF(Badges!O370="A","A"," ")</f>
        <v xml:space="preserve"> </v>
      </c>
      <c r="E126" s="466" t="str">
        <f>Badges!B446</f>
        <v>Brownie First Aid</v>
      </c>
      <c r="F126" s="467"/>
      <c r="G126" s="467"/>
      <c r="I126" s="289"/>
      <c r="J126" s="292" t="str">
        <f>Badges!C520</f>
        <v>Go shopping with your Brownie</v>
      </c>
      <c r="K126" s="290" t="str">
        <f>IF(Badges!O520="A","A"," ")</f>
        <v xml:space="preserve"> </v>
      </c>
      <c r="M126" s="480" t="str">
        <f>'Fun Patches'!C10</f>
        <v>&lt;List Patch Here&gt;</v>
      </c>
      <c r="N126" s="481"/>
      <c r="O126" s="297" t="str">
        <f>IF('Fun Patches'!O10="A","A"," ")</f>
        <v xml:space="preserve"> </v>
      </c>
      <c r="Q126" s="480" t="str">
        <f>'Fun Patches'!C42</f>
        <v>&lt;List Patch Here&gt;</v>
      </c>
      <c r="R126" s="481"/>
      <c r="S126" s="297" t="str">
        <f>IF('Fun Patches'!O42="A","A","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Patches'!O11="A","A"," ")</f>
        <v xml:space="preserve"> </v>
      </c>
      <c r="Q127" s="480" t="str">
        <f>'Fun Patches'!C43</f>
        <v>&lt;List Patch Here&gt;</v>
      </c>
      <c r="R127" s="481"/>
      <c r="S127" s="297" t="str">
        <f>IF('Fun Patches'!O43="A","A"," ")</f>
        <v xml:space="preserve"> </v>
      </c>
    </row>
    <row r="128" spans="1:22">
      <c r="A128" s="289"/>
      <c r="B128" s="292" t="str">
        <f>Badges!C372</f>
        <v>Paint a mural that tells a story</v>
      </c>
      <c r="C128" s="290" t="str">
        <f>IF(Badges!O372="A","A"," ")</f>
        <v xml:space="preserve"> </v>
      </c>
      <c r="E128" s="289"/>
      <c r="F128" s="292" t="str">
        <f>Badges!C448</f>
        <v>Role-play 911</v>
      </c>
      <c r="G128" s="290" t="str">
        <f>IF(Badges!O448="A","A"," ")</f>
        <v xml:space="preserve"> </v>
      </c>
      <c r="I128" s="289"/>
      <c r="J128" s="292" t="str">
        <f>Badges!C522</f>
        <v>Shop at a store</v>
      </c>
      <c r="K128" s="290" t="str">
        <f>IF(Badges!O522="A","A"," ")</f>
        <v xml:space="preserve"> </v>
      </c>
      <c r="M128" s="480" t="str">
        <f>'Fun Patches'!C12</f>
        <v>&lt;List Patch Here&gt;</v>
      </c>
      <c r="N128" s="481"/>
      <c r="O128" s="297" t="str">
        <f>IF('Fun Patches'!O12="A","A"," ")</f>
        <v xml:space="preserve"> </v>
      </c>
      <c r="Q128" s="480" t="str">
        <f>'Fun Patches'!C44</f>
        <v>&lt;List Patch Here&gt;</v>
      </c>
      <c r="R128" s="481"/>
      <c r="S128" s="297" t="str">
        <f>IF('Fun Patches'!O44="A","A"," ")</f>
        <v xml:space="preserve"> </v>
      </c>
    </row>
    <row r="129" spans="1:19">
      <c r="A129" s="289"/>
      <c r="B129" s="292" t="str">
        <f>Badges!C373</f>
        <v>Paint a mural about your Girl</v>
      </c>
      <c r="C129" s="290" t="str">
        <f>IF(Badges!O373="A","A"," ")</f>
        <v xml:space="preserve"> </v>
      </c>
      <c r="E129" s="289"/>
      <c r="F129" s="292" t="str">
        <f>Badges!C449</f>
        <v>Practice 911 with a friend or family</v>
      </c>
      <c r="G129" s="290" t="str">
        <f>IF(Badges!O449="A","A"," ")</f>
        <v xml:space="preserve"> </v>
      </c>
      <c r="I129" s="289"/>
      <c r="J129" s="292" t="str">
        <f>Badges!C523</f>
        <v>Shop on paper</v>
      </c>
      <c r="K129" s="290" t="str">
        <f>IF(Badges!O523="A","A"," ")</f>
        <v xml:space="preserve"> </v>
      </c>
      <c r="M129" s="480" t="str">
        <f>'Fun Patches'!C13</f>
        <v>&lt;List Patch Here&gt;</v>
      </c>
      <c r="N129" s="481"/>
      <c r="O129" s="297" t="str">
        <f>IF('Fun Patches'!O13="A","A"," ")</f>
        <v xml:space="preserve"> </v>
      </c>
      <c r="Q129" s="480" t="str">
        <f>'Fun Patches'!C45</f>
        <v>&lt;List Patch Here&gt;</v>
      </c>
      <c r="R129" s="481"/>
      <c r="S129" s="297" t="str">
        <f>IF('Fun Patches'!O45="A","A"," ")</f>
        <v xml:space="preserve"> </v>
      </c>
    </row>
    <row r="130" spans="1:19">
      <c r="A130" s="289"/>
      <c r="B130" s="292" t="str">
        <f>Badges!C374</f>
        <v>Paint a mural that tells the story</v>
      </c>
      <c r="C130" s="290" t="str">
        <f>IF(Badges!O374="A","A"," ")</f>
        <v xml:space="preserve"> </v>
      </c>
      <c r="E130" s="289"/>
      <c r="F130" s="292" t="str">
        <f>Badges!C450</f>
        <v>Get advice from an expert</v>
      </c>
      <c r="G130" s="290" t="str">
        <f>IF(Badges!O450="A","A"," ")</f>
        <v xml:space="preserve"> </v>
      </c>
      <c r="I130" s="289"/>
      <c r="J130" s="292" t="str">
        <f>Badges!C524</f>
        <v>Shop online</v>
      </c>
      <c r="K130" s="290" t="str">
        <f>IF(Badges!O524="A","A"," ")</f>
        <v xml:space="preserve"> </v>
      </c>
      <c r="M130" s="480" t="str">
        <f>'Fun Patches'!C14</f>
        <v>&lt;List Patch Here&gt;</v>
      </c>
      <c r="N130" s="481"/>
      <c r="O130" s="297" t="str">
        <f>IF('Fun Patches'!O14="A","A"," ")</f>
        <v xml:space="preserve"> </v>
      </c>
      <c r="Q130" s="480" t="str">
        <f>'Fun Patches'!C46</f>
        <v>&lt;List Patch Here&gt;</v>
      </c>
      <c r="R130" s="481"/>
      <c r="S130" s="297" t="str">
        <f>IF('Fun Patches'!O46="A","A","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Patches'!O15="A","A"," ")</f>
        <v xml:space="preserve"> </v>
      </c>
      <c r="Q131" s="482" t="str">
        <f>'Fun Patches'!C47</f>
        <v>&lt;List Patch Here&gt;</v>
      </c>
      <c r="R131" s="483"/>
      <c r="S131" s="290" t="str">
        <f>IF('Fun Patches'!O47="A","A"," ")</f>
        <v xml:space="preserve"> </v>
      </c>
    </row>
    <row r="132" spans="1:19">
      <c r="A132" s="289">
        <v>1</v>
      </c>
      <c r="B132" s="292" t="str">
        <f>Badges!C378</f>
        <v>Follow the rules</v>
      </c>
      <c r="C132" s="304"/>
      <c r="E132" s="289"/>
      <c r="F132" s="292" t="str">
        <f>Badges!C452</f>
        <v>Interview a medical professional</v>
      </c>
      <c r="G132" s="290" t="str">
        <f>IF(Badges!O452="A","A"," ")</f>
        <v xml:space="preserve"> </v>
      </c>
      <c r="I132" s="289"/>
      <c r="J132" s="292" t="str">
        <f>Badges!C526</f>
        <v>Browse through catalogs</v>
      </c>
      <c r="K132" s="290" t="str">
        <f>IF(Badges!O526="A","A"," ")</f>
        <v xml:space="preserve"> </v>
      </c>
      <c r="M132" s="480" t="str">
        <f>'Fun Patches'!C16</f>
        <v>&lt;List Patch Here&gt;</v>
      </c>
      <c r="N132" s="481"/>
      <c r="O132" s="297" t="str">
        <f>IF('Fun Patches'!O16="A","A"," ")</f>
        <v xml:space="preserve"> </v>
      </c>
      <c r="Q132" s="480" t="str">
        <f>'Fun Patches'!C48</f>
        <v>&lt;List Patch Here&gt;</v>
      </c>
      <c r="R132" s="481"/>
      <c r="S132" s="297" t="str">
        <f>IF('Fun Patches'!O48="A","A"," ")</f>
        <v xml:space="preserve"> </v>
      </c>
    </row>
    <row r="133" spans="1:19">
      <c r="A133" s="289"/>
      <c r="B133" s="292" t="str">
        <f>Badges!C379</f>
        <v>Teach the rules of an active</v>
      </c>
      <c r="C133" s="290" t="str">
        <f>IF(Badges!O379="A","A"," ")</f>
        <v xml:space="preserve"> </v>
      </c>
      <c r="E133" s="289"/>
      <c r="F133" s="292" t="str">
        <f>Badges!C453</f>
        <v>Talk to the police</v>
      </c>
      <c r="G133" s="290" t="str">
        <f>IF(Badges!O453="A","A"," ")</f>
        <v xml:space="preserve"> </v>
      </c>
      <c r="I133" s="289"/>
      <c r="J133" s="292" t="str">
        <f>Badges!C527</f>
        <v>Go to the mall</v>
      </c>
      <c r="K133" s="290" t="str">
        <f>IF(Badges!O527="A","A"," ")</f>
        <v xml:space="preserve"> </v>
      </c>
      <c r="M133" s="482" t="str">
        <f>'Fun Patches'!C17</f>
        <v>&lt;List Patch Here&gt;</v>
      </c>
      <c r="N133" s="483"/>
      <c r="O133" s="290" t="str">
        <f>IF('Fun Patches'!O17="A","A"," ")</f>
        <v xml:space="preserve"> </v>
      </c>
      <c r="Q133" s="480" t="str">
        <f>'Fun Patches'!C49</f>
        <v>&lt;List Patch Here&gt;</v>
      </c>
      <c r="R133" s="481"/>
      <c r="S133" s="297" t="str">
        <f>IF('Fun Patches'!O49="A","A"," ")</f>
        <v xml:space="preserve"> </v>
      </c>
    </row>
    <row r="134" spans="1:19">
      <c r="A134" s="289"/>
      <c r="B134" s="292" t="str">
        <f>Badges!C380</f>
        <v>Make up two new rules for hide</v>
      </c>
      <c r="C134" s="290" t="str">
        <f>IF(Badges!O380="A","A"," ")</f>
        <v xml:space="preserve"> </v>
      </c>
      <c r="E134" s="289"/>
      <c r="F134" s="292" t="str">
        <f>Badges!C454</f>
        <v>Visit a fire station</v>
      </c>
      <c r="G134" s="290" t="str">
        <f>IF(Badges!O454="A","A"," ")</f>
        <v xml:space="preserve"> </v>
      </c>
      <c r="I134" s="289"/>
      <c r="J134" s="292" t="str">
        <f>Badges!C528</f>
        <v>Shop secondhand</v>
      </c>
      <c r="K134" s="290" t="str">
        <f>IF(Badges!O528="A","A"," ")</f>
        <v xml:space="preserve"> </v>
      </c>
      <c r="M134" s="480" t="str">
        <f>'Fun Patches'!C18</f>
        <v>&lt;List Patch Here&gt;</v>
      </c>
      <c r="N134" s="481"/>
      <c r="O134" s="297" t="str">
        <f>IF('Fun Patches'!O18="A","A"," ")</f>
        <v xml:space="preserve"> </v>
      </c>
      <c r="Q134" s="480" t="str">
        <f>'Fun Patches'!C50</f>
        <v>&lt;List Patch Here&gt;</v>
      </c>
      <c r="R134" s="481"/>
      <c r="S134" s="297" t="str">
        <f>IF('Fun Patches'!O50="A","A"," ")</f>
        <v xml:space="preserve"> </v>
      </c>
    </row>
    <row r="135" spans="1:19">
      <c r="A135" s="289"/>
      <c r="B135" s="292" t="str">
        <f>Badges!C381</f>
        <v>Learn two rules for a sport or</v>
      </c>
      <c r="C135" s="290" t="str">
        <f>IF(Badges!O381="A","A","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Patches'!O19="A","A"," ")</f>
        <v xml:space="preserve"> </v>
      </c>
      <c r="Q135" s="480" t="str">
        <f>'Fun Patches'!C51</f>
        <v>&lt;List Patch Here&gt;</v>
      </c>
      <c r="R135" s="481"/>
      <c r="S135" s="297" t="str">
        <f>IF('Fun Patches'!O51="A","A"," ")</f>
        <v xml:space="preserve"> </v>
      </c>
    </row>
    <row r="136" spans="1:19">
      <c r="A136" s="289">
        <v>2</v>
      </c>
      <c r="B136" s="292" t="str">
        <f>Badges!C382</f>
        <v>Include everyone</v>
      </c>
      <c r="C136" s="304"/>
      <c r="E136" s="289"/>
      <c r="F136" s="292" t="str">
        <f>Badges!C456</f>
        <v>Make a first aid kit for your home</v>
      </c>
      <c r="G136" s="290" t="str">
        <f>IF(Badges!O456="A","A"," ")</f>
        <v xml:space="preserve"> </v>
      </c>
      <c r="I136" s="289"/>
      <c r="J136" s="292" t="str">
        <f>Badges!C530</f>
        <v>You have $15 total</v>
      </c>
      <c r="K136" s="290" t="str">
        <f>IF(Badges!O530="A","A"," ")</f>
        <v xml:space="preserve"> </v>
      </c>
      <c r="M136" s="480" t="str">
        <f>'Fun Patches'!C20</f>
        <v>&lt;List Patch Here&gt;</v>
      </c>
      <c r="N136" s="481"/>
      <c r="O136" s="297" t="str">
        <f>IF('Fun Patches'!O20="A","A"," ")</f>
        <v xml:space="preserve"> </v>
      </c>
      <c r="Q136" s="480" t="str">
        <f>'Fun Patches'!C52</f>
        <v>&lt;List Patch Here&gt;</v>
      </c>
      <c r="R136" s="481"/>
      <c r="S136" s="297" t="str">
        <f>IF('Fun Patches'!O52="A","A"," ")</f>
        <v xml:space="preserve"> </v>
      </c>
    </row>
    <row r="137" spans="1:19">
      <c r="A137" s="289"/>
      <c r="B137" s="292" t="str">
        <f>Badges!C383</f>
        <v>Ask a woman about Title IX</v>
      </c>
      <c r="C137" s="290" t="str">
        <f>IF(Badges!O383="A","A"," ")</f>
        <v xml:space="preserve"> </v>
      </c>
      <c r="E137" s="289"/>
      <c r="F137" s="292" t="str">
        <f>Badges!C457</f>
        <v>Make a kit for your Girl Scout</v>
      </c>
      <c r="G137" s="290" t="str">
        <f>IF(Badges!O457="A","A"," ")</f>
        <v xml:space="preserve"> </v>
      </c>
      <c r="I137" s="289"/>
      <c r="J137" s="292" t="str">
        <f>Badges!C531</f>
        <v>You have $30 total</v>
      </c>
      <c r="K137" s="290" t="str">
        <f>IF(Badges!O531="A","A"," ")</f>
        <v xml:space="preserve"> </v>
      </c>
      <c r="M137" s="480" t="str">
        <f>'Fun Patches'!C21</f>
        <v>&lt;List Patch Here&gt;</v>
      </c>
      <c r="N137" s="481"/>
      <c r="O137" s="297" t="str">
        <f>IF('Fun Patches'!O21="A","A"," ")</f>
        <v xml:space="preserve"> </v>
      </c>
      <c r="Q137" s="480" t="str">
        <f>'Fun Patches'!C53</f>
        <v>&lt;List Patch Here&gt;</v>
      </c>
      <c r="R137" s="481"/>
      <c r="S137" s="297" t="str">
        <f>IF('Fun Patches'!O53="A","A"," ")</f>
        <v xml:space="preserve"> </v>
      </c>
    </row>
    <row r="138" spans="1:19">
      <c r="A138" s="289"/>
      <c r="B138" s="292" t="str">
        <f>Badges!C384</f>
        <v>Find a sport that women play</v>
      </c>
      <c r="C138" s="290" t="str">
        <f>IF(Badges!O384="A","A"," ")</f>
        <v xml:space="preserve"> </v>
      </c>
      <c r="E138" s="289"/>
      <c r="F138" s="292" t="str">
        <f>Badges!C458</f>
        <v>Make a first aid kit and donate it</v>
      </c>
      <c r="G138" s="290" t="str">
        <f>IF(Badges!O458="A","A"," ")</f>
        <v xml:space="preserve"> </v>
      </c>
      <c r="I138" s="289"/>
      <c r="J138" s="292" t="str">
        <f>Badges!C532</f>
        <v>Pool your money</v>
      </c>
      <c r="K138" s="290" t="str">
        <f>IF(Badges!O532="A","A"," ")</f>
        <v xml:space="preserve"> </v>
      </c>
      <c r="M138" s="480" t="str">
        <f>'Fun Patches'!C22</f>
        <v>&lt;List Patch Here&gt;</v>
      </c>
      <c r="N138" s="481"/>
      <c r="O138" s="297" t="str">
        <f>IF('Fun Patches'!O22="A","A"," ")</f>
        <v xml:space="preserve"> </v>
      </c>
      <c r="Q138" s="480" t="str">
        <f>'Fun Patches'!C54</f>
        <v>&lt;List Patch Here&gt;</v>
      </c>
      <c r="R138" s="481"/>
      <c r="S138" s="297" t="str">
        <f>IF('Fun Patches'!O54="A","A"," ")</f>
        <v xml:space="preserve"> </v>
      </c>
    </row>
    <row r="139" spans="1:19">
      <c r="A139" s="289"/>
      <c r="B139" s="292" t="str">
        <f>Badges!C385</f>
        <v>Learn about disabilities and</v>
      </c>
      <c r="C139" s="290" t="str">
        <f>IF(Badges!O385="A","A"," ")</f>
        <v xml:space="preserve"> </v>
      </c>
      <c r="M139" s="480" t="str">
        <f>'Fun Patches'!C23</f>
        <v>&lt;List Patch Here&gt;</v>
      </c>
      <c r="N139" s="481"/>
      <c r="O139" s="297" t="str">
        <f>IF('Fun Patches'!O23="A","A"," ")</f>
        <v xml:space="preserve"> </v>
      </c>
    </row>
    <row r="140" spans="1:19" ht="23.25">
      <c r="A140" s="471" t="str">
        <f ca="1">MID(CELL("filename",A78),FIND(IF(ISERROR(FIND("]",CELL("filename",A78))),"$","]"),CELL("filename",A78))+1,256)</f>
        <v>Brownie 12</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Own'!O31="A","A"," ")</f>
        <v xml:space="preserve"> </v>
      </c>
      <c r="I142" s="289">
        <v>1</v>
      </c>
      <c r="J142" s="354" t="str">
        <f>'Council Own'!C55</f>
        <v>&lt;List Requirement Here&gt;</v>
      </c>
      <c r="K142" s="297" t="str">
        <f>IF('Council Own'!O55="A","A"," ")</f>
        <v xml:space="preserve"> </v>
      </c>
      <c r="M142" s="289">
        <v>1</v>
      </c>
      <c r="N142" s="354" t="str">
        <f>'Council Own'!C79</f>
        <v>&lt;List Requirement Here&gt;</v>
      </c>
      <c r="O142" s="297" t="str">
        <f>IF('Council Own'!O79="A","A"," ")</f>
        <v xml:space="preserve"> </v>
      </c>
      <c r="Q142" s="289">
        <v>1</v>
      </c>
      <c r="R142" s="354" t="str">
        <f>'Council Own'!C103</f>
        <v>&lt;List Requirement Here&gt;</v>
      </c>
      <c r="S142" s="297" t="str">
        <f>IF('Council Own'!O103="A","A"," ")</f>
        <v xml:space="preserve"> </v>
      </c>
    </row>
    <row r="143" spans="1:19">
      <c r="A143" s="499" t="str">
        <f>'Council Own'!B6</f>
        <v>&lt;&lt;List Badge Here&gt;&gt;</v>
      </c>
      <c r="B143" s="500"/>
      <c r="C143" s="291" t="str">
        <f>IF('Council Own'!O28="C","C",IF('Council Own'!O28="P","P",""))</f>
        <v/>
      </c>
      <c r="E143" s="289"/>
      <c r="F143" s="354" t="str">
        <f>'Council Own'!C32</f>
        <v>&lt;List Requirement Here&gt;</v>
      </c>
      <c r="G143" s="297" t="str">
        <f>IF('Council Own'!O32="A","A"," ")</f>
        <v xml:space="preserve"> </v>
      </c>
      <c r="I143" s="289"/>
      <c r="J143" s="354" t="str">
        <f>'Council Own'!C56</f>
        <v>&lt;List Requirement Here&gt;</v>
      </c>
      <c r="K143" s="297" t="str">
        <f>IF('Council Own'!O56="A","A"," ")</f>
        <v xml:space="preserve"> </v>
      </c>
      <c r="M143" s="289"/>
      <c r="N143" s="354" t="str">
        <f>'Council Own'!C80</f>
        <v>&lt;List Requirement Here&gt;</v>
      </c>
      <c r="O143" s="297" t="str">
        <f>IF('Council Own'!O80="A","A"," ")</f>
        <v xml:space="preserve"> </v>
      </c>
      <c r="Q143" s="289"/>
      <c r="R143" s="354" t="str">
        <f>'Council Own'!C104</f>
        <v>&lt;List Requirement Here&gt;</v>
      </c>
      <c r="S143" s="297" t="str">
        <f>IF('Council Own'!O104="A","A"," ")</f>
        <v xml:space="preserve"> </v>
      </c>
    </row>
    <row r="144" spans="1:19">
      <c r="A144" s="499" t="str">
        <f>'Council Own'!B30</f>
        <v>&lt;&lt;List Badge Here&gt;&gt;</v>
      </c>
      <c r="B144" s="500"/>
      <c r="C144" s="291" t="str">
        <f>IF('Council Own'!O52="C","C",IF('Council Own'!O52="P","P",""))</f>
        <v/>
      </c>
      <c r="E144" s="289"/>
      <c r="F144" s="354" t="str">
        <f>'Council Own'!C33</f>
        <v>&lt;List Requirement Here&gt;</v>
      </c>
      <c r="G144" s="297" t="str">
        <f>IF('Council Own'!O33="A","A"," ")</f>
        <v xml:space="preserve"> </v>
      </c>
      <c r="I144" s="289"/>
      <c r="J144" s="354" t="str">
        <f>'Council Own'!C57</f>
        <v>&lt;List Requirement Here&gt;</v>
      </c>
      <c r="K144" s="297" t="str">
        <f>IF('Council Own'!O57="A","A"," ")</f>
        <v xml:space="preserve"> </v>
      </c>
      <c r="M144" s="289"/>
      <c r="N144" s="354" t="str">
        <f>'Council Own'!C81</f>
        <v>&lt;List Requirement Here&gt;</v>
      </c>
      <c r="O144" s="297" t="str">
        <f>IF('Council Own'!O81="A","A"," ")</f>
        <v xml:space="preserve"> </v>
      </c>
      <c r="Q144" s="289"/>
      <c r="R144" s="354" t="str">
        <f>'Council Own'!C105</f>
        <v>&lt;List Requirement Here&gt;</v>
      </c>
      <c r="S144" s="297" t="str">
        <f>IF('Council Own'!O105="A","A"," ")</f>
        <v xml:space="preserve"> </v>
      </c>
    </row>
    <row r="145" spans="1:19" ht="12.75" customHeight="1">
      <c r="A145" s="499" t="str">
        <f>'Council Own'!B54</f>
        <v>&lt;&lt;List Badge Here&gt;&gt;</v>
      </c>
      <c r="B145" s="500"/>
      <c r="C145" s="291" t="str">
        <f>IF('Council Own'!O76="C","C",IF('Council Own'!O76="P","P",""))</f>
        <v/>
      </c>
      <c r="E145" s="289"/>
      <c r="F145" s="354" t="str">
        <f>'Council Own'!C34</f>
        <v>&lt;List Requirement Here&gt;</v>
      </c>
      <c r="G145" s="297" t="str">
        <f>IF('Council Own'!O34="A","A"," ")</f>
        <v xml:space="preserve"> </v>
      </c>
      <c r="I145" s="289"/>
      <c r="J145" s="354" t="str">
        <f>'Council Own'!C58</f>
        <v>&lt;List Requirement Here&gt;</v>
      </c>
      <c r="K145" s="297" t="str">
        <f>IF('Council Own'!O58="A","A"," ")</f>
        <v xml:space="preserve"> </v>
      </c>
      <c r="M145" s="289"/>
      <c r="N145" s="354" t="str">
        <f>'Council Own'!C82</f>
        <v>&lt;List Requirement Here&gt;</v>
      </c>
      <c r="O145" s="297" t="str">
        <f>IF('Council Own'!O82="A","A"," ")</f>
        <v xml:space="preserve"> </v>
      </c>
      <c r="Q145" s="289"/>
      <c r="R145" s="354" t="str">
        <f>'Council Own'!C106</f>
        <v>&lt;List Requirement Here&gt;</v>
      </c>
      <c r="S145" s="297" t="str">
        <f>IF('Council Own'!O106="A","A"," ")</f>
        <v xml:space="preserve"> </v>
      </c>
    </row>
    <row r="146" spans="1:19" ht="12.75" customHeight="1">
      <c r="A146" s="499" t="str">
        <f>'Council Own'!B78</f>
        <v>&lt;&lt;List Badge Here&gt;&gt;</v>
      </c>
      <c r="B146" s="500"/>
      <c r="C146" s="291" t="str">
        <f>IF('Council Own'!O100="C","C",IF('Council Own'!O100="P","P",""))</f>
        <v/>
      </c>
      <c r="E146" s="289">
        <v>2</v>
      </c>
      <c r="F146" s="354" t="str">
        <f>'Council Own'!C35</f>
        <v>&lt;List Requirement Here&gt;</v>
      </c>
      <c r="G146" s="297" t="str">
        <f>IF('Council Own'!O35="A","A"," ")</f>
        <v xml:space="preserve"> </v>
      </c>
      <c r="I146" s="289">
        <v>2</v>
      </c>
      <c r="J146" s="354" t="str">
        <f>'Council Own'!C59</f>
        <v>&lt;List Requirement Here&gt;</v>
      </c>
      <c r="K146" s="297" t="str">
        <f>IF('Council Own'!O59="A","A"," ")</f>
        <v xml:space="preserve"> </v>
      </c>
      <c r="M146" s="289">
        <v>2</v>
      </c>
      <c r="N146" s="354" t="str">
        <f>'Council Own'!C83</f>
        <v>&lt;List Requirement Here&gt;</v>
      </c>
      <c r="O146" s="297" t="str">
        <f>IF('Council Own'!O83="A","A"," ")</f>
        <v xml:space="preserve"> </v>
      </c>
      <c r="Q146" s="289">
        <v>2</v>
      </c>
      <c r="R146" s="354" t="str">
        <f>'Council Own'!C107</f>
        <v>&lt;List Requirement Here&gt;</v>
      </c>
      <c r="S146" s="297" t="str">
        <f>IF('Council Own'!O107="A","A"," ")</f>
        <v xml:space="preserve"> </v>
      </c>
    </row>
    <row r="147" spans="1:19">
      <c r="A147" s="499" t="str">
        <f>'Council Own'!B102</f>
        <v>&lt;&lt;List Badge Here&gt;&gt;</v>
      </c>
      <c r="B147" s="500"/>
      <c r="C147" s="291" t="str">
        <f>IF('Council Own'!O124="C","C",IF('Council Own'!O124="P","P",""))</f>
        <v/>
      </c>
      <c r="E147" s="289"/>
      <c r="F147" s="354" t="str">
        <f>'Council Own'!C36</f>
        <v>&lt;List Requirement Here&gt;</v>
      </c>
      <c r="G147" s="297" t="str">
        <f>IF('Council Own'!O36="A","A"," ")</f>
        <v xml:space="preserve"> </v>
      </c>
      <c r="I147" s="289"/>
      <c r="J147" s="354" t="str">
        <f>'Council Own'!C60</f>
        <v>&lt;List Requirement Here&gt;</v>
      </c>
      <c r="K147" s="297" t="str">
        <f>IF('Council Own'!O60="A","A"," ")</f>
        <v xml:space="preserve"> </v>
      </c>
      <c r="M147" s="289"/>
      <c r="N147" s="354" t="str">
        <f>'Council Own'!C84</f>
        <v>&lt;List Requirement Here&gt;</v>
      </c>
      <c r="O147" s="297" t="str">
        <f>IF('Council Own'!O84="A","A"," ")</f>
        <v xml:space="preserve"> </v>
      </c>
      <c r="Q147" s="289"/>
      <c r="R147" s="354" t="str">
        <f>'Council Own'!C108</f>
        <v>&lt;List Requirement Here&gt;</v>
      </c>
      <c r="S147" s="297" t="str">
        <f>IF('Council Own'!O108="A","A"," ")</f>
        <v xml:space="preserve"> </v>
      </c>
    </row>
    <row r="148" spans="1:19">
      <c r="E148" s="289"/>
      <c r="F148" s="354" t="str">
        <f>'Council Own'!C37</f>
        <v>&lt;List Requirement Here&gt;</v>
      </c>
      <c r="G148" s="297" t="str">
        <f>IF('Council Own'!O37="A","A"," ")</f>
        <v xml:space="preserve"> </v>
      </c>
      <c r="I148" s="289"/>
      <c r="J148" s="354" t="str">
        <f>'Council Own'!C61</f>
        <v>&lt;List Requirement Here&gt;</v>
      </c>
      <c r="K148" s="297" t="str">
        <f>IF('Council Own'!O61="A","A"," ")</f>
        <v xml:space="preserve"> </v>
      </c>
      <c r="M148" s="289"/>
      <c r="N148" s="354" t="str">
        <f>'Council Own'!C85</f>
        <v>&lt;List Requirement Here&gt;</v>
      </c>
      <c r="O148" s="297" t="str">
        <f>IF('Council Own'!O85="A","A"," ")</f>
        <v xml:space="preserve"> </v>
      </c>
      <c r="Q148" s="289"/>
      <c r="R148" s="354" t="str">
        <f>'Council Own'!C109</f>
        <v>&lt;List Requirement Here&gt;</v>
      </c>
      <c r="S148" s="297" t="str">
        <f>IF('Council Own'!O109="A","A"," ")</f>
        <v xml:space="preserve"> </v>
      </c>
    </row>
    <row r="149" spans="1:19">
      <c r="A149" s="484" t="s">
        <v>84</v>
      </c>
      <c r="B149" s="484"/>
      <c r="C149" s="484"/>
      <c r="E149" s="289"/>
      <c r="F149" s="354" t="str">
        <f>'Council Own'!C38</f>
        <v>&lt;List Requirement Here&gt;</v>
      </c>
      <c r="G149" s="297" t="str">
        <f>IF('Council Own'!O38="A","A"," ")</f>
        <v xml:space="preserve"> </v>
      </c>
      <c r="I149" s="289"/>
      <c r="J149" s="354" t="str">
        <f>'Council Own'!C62</f>
        <v>&lt;List Requirement Here&gt;</v>
      </c>
      <c r="K149" s="297" t="str">
        <f>IF('Council Own'!O62="A","A"," ")</f>
        <v xml:space="preserve"> </v>
      </c>
      <c r="M149" s="289"/>
      <c r="N149" s="354" t="str">
        <f>'Council Own'!C86</f>
        <v>&lt;List Requirement Here&gt;</v>
      </c>
      <c r="O149" s="297" t="str">
        <f>IF('Council Own'!O86="A","A"," ")</f>
        <v xml:space="preserve"> </v>
      </c>
      <c r="Q149" s="289"/>
      <c r="R149" s="354" t="str">
        <f>'Council Own'!C110</f>
        <v>&lt;List Requirement Here&gt;</v>
      </c>
      <c r="S149" s="297" t="str">
        <f>IF('Council Own'!O110="A","A"," ")</f>
        <v xml:space="preserve"> </v>
      </c>
    </row>
    <row r="150" spans="1:19">
      <c r="A150" s="284" t="str">
        <f>'Council Own'!B6</f>
        <v>&lt;&lt;List Badge Here&gt;&gt;</v>
      </c>
      <c r="B150" s="284"/>
      <c r="C150" s="284"/>
      <c r="E150" s="289">
        <v>3</v>
      </c>
      <c r="F150" s="354" t="str">
        <f>'Council Own'!C39</f>
        <v>&lt;List Requirement Here&gt;</v>
      </c>
      <c r="G150" s="297" t="str">
        <f>IF('Council Own'!O39="A","A"," ")</f>
        <v xml:space="preserve"> </v>
      </c>
      <c r="I150" s="289">
        <v>3</v>
      </c>
      <c r="J150" s="354" t="str">
        <f>'Council Own'!C63</f>
        <v>&lt;List Requirement Here&gt;</v>
      </c>
      <c r="K150" s="297" t="str">
        <f>IF('Council Own'!O63="A","A"," ")</f>
        <v xml:space="preserve"> </v>
      </c>
      <c r="M150" s="289">
        <v>3</v>
      </c>
      <c r="N150" s="354" t="str">
        <f>'Council Own'!C87</f>
        <v>&lt;List Requirement Here&gt;</v>
      </c>
      <c r="O150" s="297" t="str">
        <f>IF('Council Own'!O87="A","A"," ")</f>
        <v xml:space="preserve"> </v>
      </c>
      <c r="Q150" s="289">
        <v>3</v>
      </c>
      <c r="R150" s="354" t="str">
        <f>'Council Own'!C111</f>
        <v>&lt;List Requirement Here&gt;</v>
      </c>
      <c r="S150" s="297" t="str">
        <f>IF('Council Own'!O111="A","A"," ")</f>
        <v xml:space="preserve"> </v>
      </c>
    </row>
    <row r="151" spans="1:19">
      <c r="A151" s="289">
        <v>1</v>
      </c>
      <c r="B151" s="354" t="str">
        <f>'Council Own'!C7</f>
        <v>&lt;List Requirement Here&gt;</v>
      </c>
      <c r="C151" s="297" t="str">
        <f>IF('Council Own'!O7="A","A"," ")</f>
        <v xml:space="preserve"> </v>
      </c>
      <c r="E151" s="289"/>
      <c r="F151" s="354" t="str">
        <f>'Council Own'!C40</f>
        <v>&lt;List Requirement Here&gt;</v>
      </c>
      <c r="G151" s="297" t="str">
        <f>IF('Council Own'!O40="A","A"," ")</f>
        <v xml:space="preserve"> </v>
      </c>
      <c r="I151" s="289"/>
      <c r="J151" s="354" t="str">
        <f>'Council Own'!C64</f>
        <v>&lt;List Requirement Here&gt;</v>
      </c>
      <c r="K151" s="297" t="str">
        <f>IF('Council Own'!O64="A","A"," ")</f>
        <v xml:space="preserve"> </v>
      </c>
      <c r="M151" s="289"/>
      <c r="N151" s="354" t="str">
        <f>'Council Own'!C88</f>
        <v>&lt;List Requirement Here&gt;</v>
      </c>
      <c r="O151" s="297" t="str">
        <f>IF('Council Own'!O88="A","A"," ")</f>
        <v xml:space="preserve"> </v>
      </c>
      <c r="Q151" s="289"/>
      <c r="R151" s="354" t="str">
        <f>'Council Own'!C112</f>
        <v>&lt;List Requirement Here&gt;</v>
      </c>
      <c r="S151" s="297" t="str">
        <f>IF('Council Own'!O112="A","A"," ")</f>
        <v xml:space="preserve"> </v>
      </c>
    </row>
    <row r="152" spans="1:19">
      <c r="A152" s="289"/>
      <c r="B152" s="354" t="str">
        <f>'Council Own'!C8</f>
        <v>&lt;List Requirement Here&gt;</v>
      </c>
      <c r="C152" s="297" t="str">
        <f>IF('Council Own'!O8="A","A"," ")</f>
        <v xml:space="preserve"> </v>
      </c>
      <c r="E152" s="289"/>
      <c r="F152" s="354" t="str">
        <f>'Council Own'!C41</f>
        <v>&lt;List Requirement Here&gt;</v>
      </c>
      <c r="G152" s="297" t="str">
        <f>IF('Council Own'!O41="A","A"," ")</f>
        <v xml:space="preserve"> </v>
      </c>
      <c r="I152" s="289"/>
      <c r="J152" s="354" t="str">
        <f>'Council Own'!C65</f>
        <v>&lt;List Requirement Here&gt;</v>
      </c>
      <c r="K152" s="297" t="str">
        <f>IF('Council Own'!O65="A","A"," ")</f>
        <v xml:space="preserve"> </v>
      </c>
      <c r="M152" s="289"/>
      <c r="N152" s="354" t="str">
        <f>'Council Own'!C89</f>
        <v>&lt;List Requirement Here&gt;</v>
      </c>
      <c r="O152" s="297" t="str">
        <f>IF('Council Own'!O89="A","A"," ")</f>
        <v xml:space="preserve"> </v>
      </c>
      <c r="Q152" s="289"/>
      <c r="R152" s="354" t="str">
        <f>'Council Own'!C113</f>
        <v>&lt;List Requirement Here&gt;</v>
      </c>
      <c r="S152" s="297" t="str">
        <f>IF('Council Own'!O113="A","A"," ")</f>
        <v xml:space="preserve"> </v>
      </c>
    </row>
    <row r="153" spans="1:19">
      <c r="A153" s="289"/>
      <c r="B153" s="354" t="str">
        <f>'Council Own'!C9</f>
        <v>&lt;List Requirement Here&gt;</v>
      </c>
      <c r="C153" s="297" t="str">
        <f>IF('Council Own'!O9="A","A"," ")</f>
        <v xml:space="preserve"> </v>
      </c>
      <c r="E153" s="289"/>
      <c r="F153" s="354" t="str">
        <f>'Council Own'!C42</f>
        <v>&lt;List Requirement Here&gt;</v>
      </c>
      <c r="G153" s="297" t="str">
        <f>IF('Council Own'!O42="A","A"," ")</f>
        <v xml:space="preserve"> </v>
      </c>
      <c r="I153" s="289"/>
      <c r="J153" s="354" t="str">
        <f>'Council Own'!C66</f>
        <v>&lt;List Requirement Here&gt;</v>
      </c>
      <c r="K153" s="297" t="str">
        <f>IF('Council Own'!O66="A","A"," ")</f>
        <v xml:space="preserve"> </v>
      </c>
      <c r="M153" s="289"/>
      <c r="N153" s="354" t="str">
        <f>'Council Own'!C90</f>
        <v>&lt;List Requirement Here&gt;</v>
      </c>
      <c r="O153" s="297" t="str">
        <f>IF('Council Own'!O90="A","A"," ")</f>
        <v xml:space="preserve"> </v>
      </c>
      <c r="Q153" s="289"/>
      <c r="R153" s="354" t="str">
        <f>'Council Own'!C114</f>
        <v>&lt;List Requirement Here&gt;</v>
      </c>
      <c r="S153" s="297" t="str">
        <f>IF('Council Own'!O114="A","A"," ")</f>
        <v xml:space="preserve"> </v>
      </c>
    </row>
    <row r="154" spans="1:19">
      <c r="A154" s="289"/>
      <c r="B154" s="354" t="str">
        <f>'Council Own'!C10</f>
        <v>&lt;List Requirement Here&gt;</v>
      </c>
      <c r="C154" s="297" t="str">
        <f>IF('Council Own'!O10="A","A"," ")</f>
        <v xml:space="preserve"> </v>
      </c>
      <c r="E154" s="289">
        <v>4</v>
      </c>
      <c r="F154" s="354" t="str">
        <f>'Council Own'!C43</f>
        <v>&lt;List Requirement Here&gt;</v>
      </c>
      <c r="G154" s="297" t="str">
        <f>IF('Council Own'!O43="A","A"," ")</f>
        <v xml:space="preserve"> </v>
      </c>
      <c r="I154" s="289">
        <v>4</v>
      </c>
      <c r="J154" s="354" t="str">
        <f>'Council Own'!C67</f>
        <v>&lt;List Requirement Here&gt;</v>
      </c>
      <c r="K154" s="297" t="str">
        <f>IF('Council Own'!O67="A","A"," ")</f>
        <v xml:space="preserve"> </v>
      </c>
      <c r="M154" s="289">
        <v>4</v>
      </c>
      <c r="N154" s="354" t="str">
        <f>'Council Own'!C91</f>
        <v>&lt;List Requirement Here&gt;</v>
      </c>
      <c r="O154" s="297" t="str">
        <f>IF('Council Own'!O91="A","A"," ")</f>
        <v xml:space="preserve"> </v>
      </c>
      <c r="Q154" s="289">
        <v>4</v>
      </c>
      <c r="R154" s="354" t="str">
        <f>'Council Own'!C115</f>
        <v>&lt;List Requirement Here&gt;</v>
      </c>
      <c r="S154" s="297" t="str">
        <f>IF('Council Own'!O115="A","A"," ")</f>
        <v xml:space="preserve"> </v>
      </c>
    </row>
    <row r="155" spans="1:19">
      <c r="A155" s="289">
        <v>2</v>
      </c>
      <c r="B155" s="354" t="str">
        <f>'Council Own'!C11</f>
        <v>&lt;List Requirement Here&gt;</v>
      </c>
      <c r="C155" s="297" t="str">
        <f>IF('Council Own'!O11="A","A"," ")</f>
        <v xml:space="preserve"> </v>
      </c>
      <c r="E155" s="289"/>
      <c r="F155" s="354" t="str">
        <f>'Council Own'!C44</f>
        <v>&lt;List Requirement Here&gt;</v>
      </c>
      <c r="G155" s="297" t="str">
        <f>IF('Council Own'!O44="A","A"," ")</f>
        <v xml:space="preserve"> </v>
      </c>
      <c r="I155" s="289"/>
      <c r="J155" s="354" t="str">
        <f>'Council Own'!C68</f>
        <v>&lt;List Requirement Here&gt;</v>
      </c>
      <c r="K155" s="297" t="str">
        <f>IF('Council Own'!O68="A","A"," ")</f>
        <v xml:space="preserve"> </v>
      </c>
      <c r="M155" s="289"/>
      <c r="N155" s="354" t="str">
        <f>'Council Own'!C92</f>
        <v>&lt;List Requirement Here&gt;</v>
      </c>
      <c r="O155" s="297" t="str">
        <f>IF('Council Own'!O92="A","A"," ")</f>
        <v xml:space="preserve"> </v>
      </c>
      <c r="Q155" s="289"/>
      <c r="R155" s="354" t="str">
        <f>'Council Own'!C116</f>
        <v>&lt;List Requirement Here&gt;</v>
      </c>
      <c r="S155" s="297" t="str">
        <f>IF('Council Own'!O116="A","A"," ")</f>
        <v xml:space="preserve"> </v>
      </c>
    </row>
    <row r="156" spans="1:19">
      <c r="A156" s="289"/>
      <c r="B156" s="354" t="str">
        <f>'Council Own'!C12</f>
        <v>&lt;List Requirement Here&gt;</v>
      </c>
      <c r="C156" s="297" t="str">
        <f>IF('Council Own'!O12="A","A"," ")</f>
        <v xml:space="preserve"> </v>
      </c>
      <c r="E156" s="289"/>
      <c r="F156" s="354" t="str">
        <f>'Council Own'!C45</f>
        <v>&lt;List Requirement Here&gt;</v>
      </c>
      <c r="G156" s="297" t="str">
        <f>IF('Council Own'!O45="A","A"," ")</f>
        <v xml:space="preserve"> </v>
      </c>
      <c r="I156" s="289"/>
      <c r="J156" s="354" t="str">
        <f>'Council Own'!C69</f>
        <v>&lt;List Requirement Here&gt;</v>
      </c>
      <c r="K156" s="297" t="str">
        <f>IF('Council Own'!O69="A","A"," ")</f>
        <v xml:space="preserve"> </v>
      </c>
      <c r="M156" s="289"/>
      <c r="N156" s="354" t="str">
        <f>'Council Own'!C93</f>
        <v>&lt;List Requirement Here&gt;</v>
      </c>
      <c r="O156" s="297" t="str">
        <f>IF('Council Own'!O93="A","A"," ")</f>
        <v xml:space="preserve"> </v>
      </c>
      <c r="Q156" s="289"/>
      <c r="R156" s="354" t="str">
        <f>'Council Own'!C117</f>
        <v>&lt;List Requirement Here&gt;</v>
      </c>
      <c r="S156" s="297" t="str">
        <f>IF('Council Own'!O117="A","A"," ")</f>
        <v xml:space="preserve"> </v>
      </c>
    </row>
    <row r="157" spans="1:19">
      <c r="A157" s="289"/>
      <c r="B157" s="354" t="str">
        <f>'Council Own'!C13</f>
        <v>&lt;List Requirement Here&gt;</v>
      </c>
      <c r="C157" s="297" t="str">
        <f>IF('Council Own'!O13="A","A"," ")</f>
        <v xml:space="preserve"> </v>
      </c>
      <c r="E157" s="289"/>
      <c r="F157" s="354" t="str">
        <f>'Council Own'!C46</f>
        <v>&lt;List Requirement Here&gt;</v>
      </c>
      <c r="G157" s="297" t="str">
        <f>IF('Council Own'!O46="A","A"," ")</f>
        <v xml:space="preserve"> </v>
      </c>
      <c r="I157" s="289"/>
      <c r="J157" s="354" t="str">
        <f>'Council Own'!C70</f>
        <v>&lt;List Requirement Here&gt;</v>
      </c>
      <c r="K157" s="297" t="str">
        <f>IF('Council Own'!O70="A","A"," ")</f>
        <v xml:space="preserve"> </v>
      </c>
      <c r="M157" s="289"/>
      <c r="N157" s="354" t="str">
        <f>'Council Own'!C94</f>
        <v>&lt;List Requirement Here&gt;</v>
      </c>
      <c r="O157" s="297" t="str">
        <f>IF('Council Own'!O94="A","A"," ")</f>
        <v xml:space="preserve"> </v>
      </c>
      <c r="Q157" s="289"/>
      <c r="R157" s="354" t="str">
        <f>'Council Own'!C118</f>
        <v>&lt;List Requirement Here&gt;</v>
      </c>
      <c r="S157" s="297" t="str">
        <f>IF('Council Own'!O118="A","A"," ")</f>
        <v xml:space="preserve"> </v>
      </c>
    </row>
    <row r="158" spans="1:19">
      <c r="A158" s="289"/>
      <c r="B158" s="354" t="str">
        <f>'Council Own'!C14</f>
        <v>&lt;List Requirement Here&gt;</v>
      </c>
      <c r="C158" s="297" t="str">
        <f>IF('Council Own'!O14="A","A"," ")</f>
        <v xml:space="preserve"> </v>
      </c>
      <c r="E158" s="289">
        <v>5</v>
      </c>
      <c r="F158" s="354" t="str">
        <f>'Council Own'!C47</f>
        <v>&lt;List Requirement Here&gt;</v>
      </c>
      <c r="G158" s="297" t="str">
        <f>IF('Council Own'!O47="A","A"," ")</f>
        <v xml:space="preserve"> </v>
      </c>
      <c r="I158" s="289">
        <v>5</v>
      </c>
      <c r="J158" s="354" t="str">
        <f>'Council Own'!C71</f>
        <v>&lt;List Requirement Here&gt;</v>
      </c>
      <c r="K158" s="297" t="str">
        <f>IF('Council Own'!O71="A","A"," ")</f>
        <v xml:space="preserve"> </v>
      </c>
      <c r="M158" s="289">
        <v>5</v>
      </c>
      <c r="N158" s="354" t="str">
        <f>'Council Own'!C95</f>
        <v>&lt;List Requirement Here&gt;</v>
      </c>
      <c r="O158" s="297" t="str">
        <f>IF('Council Own'!O95="A","A"," ")</f>
        <v xml:space="preserve"> </v>
      </c>
      <c r="Q158" s="289">
        <v>5</v>
      </c>
      <c r="R158" s="354" t="str">
        <f>'Council Own'!C119</f>
        <v>&lt;List Requirement Here&gt;</v>
      </c>
      <c r="S158" s="297" t="str">
        <f>IF('Council Own'!O119="A","A"," ")</f>
        <v xml:space="preserve"> </v>
      </c>
    </row>
    <row r="159" spans="1:19">
      <c r="A159" s="289">
        <v>3</v>
      </c>
      <c r="B159" s="354" t="str">
        <f>'Council Own'!C15</f>
        <v>&lt;List Requirement Here&gt;</v>
      </c>
      <c r="C159" s="297" t="str">
        <f>IF('Council Own'!O15="A","A"," ")</f>
        <v xml:space="preserve"> </v>
      </c>
      <c r="E159" s="289"/>
      <c r="F159" s="354" t="str">
        <f>'Council Own'!C48</f>
        <v>&lt;List Requirement Here&gt;</v>
      </c>
      <c r="G159" s="297" t="str">
        <f>IF('Council Own'!O48="A","A"," ")</f>
        <v xml:space="preserve"> </v>
      </c>
      <c r="I159" s="289"/>
      <c r="J159" s="354" t="str">
        <f>'Council Own'!C72</f>
        <v>&lt;List Requirement Here&gt;</v>
      </c>
      <c r="K159" s="297" t="str">
        <f>IF('Council Own'!O72="A","A"," ")</f>
        <v xml:space="preserve"> </v>
      </c>
      <c r="M159" s="289"/>
      <c r="N159" s="354" t="str">
        <f>'Council Own'!C96</f>
        <v>&lt;List Requirement Here&gt;</v>
      </c>
      <c r="O159" s="297" t="str">
        <f>IF('Council Own'!O96="A","A"," ")</f>
        <v xml:space="preserve"> </v>
      </c>
      <c r="Q159" s="289"/>
      <c r="R159" s="354" t="str">
        <f>'Council Own'!C120</f>
        <v>&lt;List Requirement Here&gt;</v>
      </c>
      <c r="S159" s="297" t="str">
        <f>IF('Council Own'!O120="A","A"," ")</f>
        <v xml:space="preserve"> </v>
      </c>
    </row>
    <row r="160" spans="1:19">
      <c r="A160" s="289"/>
      <c r="B160" s="354" t="str">
        <f>'Council Own'!C16</f>
        <v>&lt;List Requirement Here&gt;</v>
      </c>
      <c r="C160" s="297" t="str">
        <f>IF('Council Own'!O16="A","A"," ")</f>
        <v xml:space="preserve"> </v>
      </c>
      <c r="E160" s="289"/>
      <c r="F160" s="354" t="str">
        <f>'Council Own'!C49</f>
        <v>&lt;List Requirement Here&gt;</v>
      </c>
      <c r="G160" s="297" t="str">
        <f>IF('Council Own'!O49="A","A"," ")</f>
        <v xml:space="preserve"> </v>
      </c>
      <c r="I160" s="289"/>
      <c r="J160" s="354" t="str">
        <f>'Council Own'!C73</f>
        <v>&lt;List Requirement Here&gt;</v>
      </c>
      <c r="K160" s="297" t="str">
        <f>IF('Council Own'!O73="A","A"," ")</f>
        <v xml:space="preserve"> </v>
      </c>
      <c r="M160" s="289"/>
      <c r="N160" s="354" t="str">
        <f>'Council Own'!C97</f>
        <v>&lt;List Requirement Here&gt;</v>
      </c>
      <c r="O160" s="297" t="str">
        <f>IF('Council Own'!O97="A","A"," ")</f>
        <v xml:space="preserve"> </v>
      </c>
      <c r="Q160" s="289"/>
      <c r="R160" s="354" t="str">
        <f>'Council Own'!C121</f>
        <v>&lt;List Requirement Here&gt;</v>
      </c>
      <c r="S160" s="297" t="str">
        <f>IF('Council Own'!O121="A","A"," ")</f>
        <v xml:space="preserve"> </v>
      </c>
    </row>
    <row r="161" spans="1:19">
      <c r="A161" s="289"/>
      <c r="B161" s="354" t="str">
        <f>'Council Own'!C17</f>
        <v>&lt;List Requirement Here&gt;</v>
      </c>
      <c r="C161" s="297" t="str">
        <f>IF('Council Own'!O17="A","A"," ")</f>
        <v xml:space="preserve"> </v>
      </c>
      <c r="E161" s="289"/>
      <c r="F161" s="354" t="str">
        <f>'Council Own'!C50</f>
        <v>&lt;List Requirement Here&gt;</v>
      </c>
      <c r="G161" s="297" t="str">
        <f>IF('Council Own'!O50="A","A"," ")</f>
        <v xml:space="preserve"> </v>
      </c>
      <c r="I161" s="289"/>
      <c r="J161" s="354" t="str">
        <f>'Council Own'!C74</f>
        <v>&lt;List Requirement Here&gt;</v>
      </c>
      <c r="K161" s="297" t="str">
        <f>IF('Council Own'!O68="A","A"," ")</f>
        <v xml:space="preserve"> </v>
      </c>
      <c r="M161" s="289"/>
      <c r="N161" s="354" t="str">
        <f>'Council Own'!C98</f>
        <v>&lt;List Requirement Here&gt;</v>
      </c>
      <c r="O161" s="297" t="str">
        <f>IF('Council Own'!O98="A","A"," ")</f>
        <v xml:space="preserve"> </v>
      </c>
      <c r="Q161" s="289"/>
      <c r="R161" s="354" t="str">
        <f>'Council Own'!C122</f>
        <v>&lt;List Requirement Here&gt;</v>
      </c>
      <c r="S161" s="297" t="str">
        <f>IF('Council Own'!O122="A","A"," ")</f>
        <v xml:space="preserve"> </v>
      </c>
    </row>
    <row r="162" spans="1:19">
      <c r="A162" s="289"/>
      <c r="B162" s="354" t="str">
        <f>'Council Own'!C18</f>
        <v>&lt;List Requirement Here&gt;</v>
      </c>
      <c r="C162" s="297" t="str">
        <f>IF('Council Own'!O18="A","A"," ")</f>
        <v xml:space="preserve"> </v>
      </c>
    </row>
    <row r="163" spans="1:19">
      <c r="A163" s="289">
        <v>4</v>
      </c>
      <c r="B163" s="354" t="str">
        <f>'Council Own'!C19</f>
        <v>&lt;List Requirement Here&gt;</v>
      </c>
      <c r="C163" s="297" t="str">
        <f>IF('Council Own'!O19="A","A"," ")</f>
        <v xml:space="preserve"> </v>
      </c>
    </row>
    <row r="164" spans="1:19">
      <c r="A164" s="289"/>
      <c r="B164" s="354" t="str">
        <f>'Council Own'!C20</f>
        <v>&lt;List Requirement Here&gt;</v>
      </c>
      <c r="C164" s="297" t="str">
        <f>IF('Council Own'!O20="A","A"," ")</f>
        <v xml:space="preserve"> </v>
      </c>
    </row>
    <row r="165" spans="1:19">
      <c r="A165" s="289"/>
      <c r="B165" s="354" t="str">
        <f>'Council Own'!C21</f>
        <v>&lt;List Requirement Here&gt;</v>
      </c>
      <c r="C165" s="297" t="str">
        <f>IF('Council Own'!O21="A","A"," ")</f>
        <v xml:space="preserve"> </v>
      </c>
    </row>
    <row r="166" spans="1:19">
      <c r="A166" s="289"/>
      <c r="B166" s="354" t="str">
        <f>'Council Own'!C22</f>
        <v>&lt;List Requirement Here&gt;</v>
      </c>
      <c r="C166" s="297" t="str">
        <f>IF('Council Own'!O22="A","A"," ")</f>
        <v xml:space="preserve"> </v>
      </c>
    </row>
    <row r="167" spans="1:19">
      <c r="A167" s="289">
        <v>5</v>
      </c>
      <c r="B167" s="354" t="str">
        <f>'Council Own'!C23</f>
        <v>&lt;List Requirement Here&gt;</v>
      </c>
      <c r="C167" s="297" t="str">
        <f>IF('Council Own'!O23="A","A"," ")</f>
        <v xml:space="preserve"> </v>
      </c>
    </row>
    <row r="168" spans="1:19">
      <c r="A168" s="289"/>
      <c r="B168" s="354" t="str">
        <f>'Council Own'!C24</f>
        <v>&lt;List Requirement Here&gt;</v>
      </c>
      <c r="C168" s="297" t="str">
        <f>IF('Council Own'!O24="A","A"," ")</f>
        <v xml:space="preserve"> </v>
      </c>
    </row>
    <row r="169" spans="1:19">
      <c r="A169" s="289"/>
      <c r="B169" s="354" t="str">
        <f>'Council Own'!C25</f>
        <v>&lt;List Requirement Here&gt;</v>
      </c>
      <c r="C169" s="297" t="str">
        <f>IF('Council Own'!O25="A","A"," ")</f>
        <v xml:space="preserve"> </v>
      </c>
    </row>
    <row r="170" spans="1:19" ht="12.75" customHeight="1">
      <c r="A170" s="289"/>
      <c r="B170" s="354" t="str">
        <f>'Council Own'!C26</f>
        <v>&lt;List Requirement Here&gt;</v>
      </c>
      <c r="C170" s="297" t="str">
        <f>IF('Council Own'!O26="A","A","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6.xml><?xml version="1.0" encoding="utf-8"?>
<worksheet xmlns="http://schemas.openxmlformats.org/spreadsheetml/2006/main" xmlns:r="http://schemas.openxmlformats.org/officeDocument/2006/relationships">
  <sheetPr codeName="Sheet26"/>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13</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IF(Badges!P58="A","A"," ")</f>
        <v xml:space="preserve"> </v>
      </c>
      <c r="I4" s="289"/>
      <c r="J4" s="292" t="str">
        <f>Badges!C132</f>
        <v>Make a pinch pot</v>
      </c>
      <c r="K4" s="290" t="str">
        <f>IF(Badges!P132="A","A"," ")</f>
        <v xml:space="preserve"> </v>
      </c>
      <c r="M4" s="289"/>
      <c r="N4" s="292" t="str">
        <f>Badges!C205</f>
        <v>GORP</v>
      </c>
      <c r="O4" s="290" t="str">
        <f>IF(Badges!P205="A","A"," ")</f>
        <v xml:space="preserve"> </v>
      </c>
      <c r="Q4" s="289"/>
      <c r="R4" s="292" t="str">
        <f>Badges!C279</f>
        <v>If you have a pet of your own, make</v>
      </c>
      <c r="S4" s="290" t="str">
        <f>IF(Badges!P279="A","A"," ")</f>
        <v xml:space="preserve"> </v>
      </c>
      <c r="T4" s="463"/>
      <c r="U4" s="463"/>
    </row>
    <row r="5" spans="1:21" ht="12.75" customHeight="1">
      <c r="A5" s="485" t="str">
        <f>Summary!A5</f>
        <v>Computer Expert</v>
      </c>
      <c r="B5" s="486"/>
      <c r="C5" s="342" t="str">
        <f>IF(Badges!P28="C","C",IF(Badges!P28="P","P",""))</f>
        <v/>
      </c>
      <c r="E5" s="289"/>
      <c r="F5" s="292" t="str">
        <f>Badges!C59</f>
        <v>Ask a dancer for help</v>
      </c>
      <c r="G5" s="290" t="str">
        <f>IF(Badges!P59="A","A"," ")</f>
        <v xml:space="preserve"> </v>
      </c>
      <c r="I5" s="289"/>
      <c r="J5" s="292" t="str">
        <f>Badges!C133</f>
        <v>Make a coil pot</v>
      </c>
      <c r="K5" s="290" t="str">
        <f>IF(Badges!P133="A","A"," ")</f>
        <v xml:space="preserve"> </v>
      </c>
      <c r="M5" s="289"/>
      <c r="N5" s="292" t="str">
        <f>Badges!C206</f>
        <v>Make a "walking salad"</v>
      </c>
      <c r="O5" s="290" t="str">
        <f>IF(Badges!P206="A","A"," ")</f>
        <v xml:space="preserve"> </v>
      </c>
      <c r="Q5" s="289"/>
      <c r="R5" s="292" t="str">
        <f>Badges!C280</f>
        <v>Volunteer to feed someone else's</v>
      </c>
      <c r="S5" s="290" t="str">
        <f>IF(Badges!P280="A","A"," ")</f>
        <v xml:space="preserve"> </v>
      </c>
      <c r="T5" s="463"/>
      <c r="U5" s="463"/>
    </row>
    <row r="6" spans="1:21" ht="12.75" customHeight="1">
      <c r="A6" s="475" t="str">
        <f>Summary!A6</f>
        <v>My Best Self</v>
      </c>
      <c r="B6" s="476"/>
      <c r="C6" s="291" t="str">
        <f>IF(Badges!P51="C","C",IF(Badges!P51="P","P",""))</f>
        <v/>
      </c>
      <c r="E6" s="289"/>
      <c r="F6" s="292" t="str">
        <f>Badges!C60</f>
        <v>Try "dancersise"</v>
      </c>
      <c r="G6" s="290" t="str">
        <f>IF(Badges!P60="A","A"," ")</f>
        <v xml:space="preserve"> </v>
      </c>
      <c r="I6" s="289"/>
      <c r="J6" s="292" t="str">
        <f>Badges!C134</f>
        <v>Make a slab pot</v>
      </c>
      <c r="K6" s="290" t="str">
        <f>IF(Badges!P134="A","A"," ")</f>
        <v xml:space="preserve"> </v>
      </c>
      <c r="M6" s="289"/>
      <c r="N6" s="292" t="str">
        <f>Badges!C207</f>
        <v>Bring a "nose-bag lunch"</v>
      </c>
      <c r="O6" s="290" t="str">
        <f>IF(Badges!P207="A","A"," ")</f>
        <v xml:space="preserve"> </v>
      </c>
      <c r="Q6" s="289"/>
      <c r="R6" s="292" t="str">
        <f>Badges!C281</f>
        <v>Make a pet budget for two pets</v>
      </c>
      <c r="S6" s="290" t="str">
        <f>IF(Badges!P281="A","A"," ")</f>
        <v xml:space="preserve"> </v>
      </c>
      <c r="T6" s="463"/>
      <c r="U6" s="463"/>
    </row>
    <row r="7" spans="1:21">
      <c r="A7" s="475" t="str">
        <f>Summary!A7</f>
        <v>Dancer</v>
      </c>
      <c r="B7" s="476"/>
      <c r="C7" s="291" t="str">
        <f>IF(Badges!P74="C","C",IF(Badges!P74="P","P",""))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IF(Badges!P97="C","C",IF(Badges!P97="P","P",""))</f>
        <v/>
      </c>
      <c r="E8" s="289"/>
      <c r="F8" s="292" t="str">
        <f>Badges!C62</f>
        <v>Head to the studio</v>
      </c>
      <c r="G8" s="290" t="str">
        <f>IF(Badges!P62="A","A"," ")</f>
        <v xml:space="preserve"> </v>
      </c>
      <c r="I8" s="289"/>
      <c r="J8" s="292" t="str">
        <f>Badges!C136</f>
        <v>Decorate a tile</v>
      </c>
      <c r="K8" s="290" t="str">
        <f>IF(Badges!P136="A","A"," ")</f>
        <v xml:space="preserve"> </v>
      </c>
      <c r="M8" s="289"/>
      <c r="N8" s="292" t="str">
        <f>Badges!C209</f>
        <v>Have a scavenger hunt</v>
      </c>
      <c r="O8" s="290" t="str">
        <f>IF(Badges!P209="A","A"," ")</f>
        <v xml:space="preserve"> </v>
      </c>
      <c r="Q8" s="289">
        <v>1</v>
      </c>
      <c r="R8" s="292" t="str">
        <f>Badges!C285</f>
        <v>Try a scavenger hunt</v>
      </c>
      <c r="S8" s="304"/>
    </row>
    <row r="9" spans="1:21">
      <c r="A9" s="477" t="str">
        <f>Summary!A9</f>
        <v>My Family Story</v>
      </c>
      <c r="B9" s="478"/>
      <c r="C9" s="341" t="str">
        <f>IF(Badges!P120="C","C",IF(Badges!P120="P","P",""))</f>
        <v/>
      </c>
      <c r="E9" s="289"/>
      <c r="F9" s="292" t="str">
        <f>Badges!C63</f>
        <v>Team up with an adult to find</v>
      </c>
      <c r="G9" s="290" t="str">
        <f>IF(Badges!P63="A","A"," ")</f>
        <v xml:space="preserve"> </v>
      </c>
      <c r="I9" s="289"/>
      <c r="J9" s="292" t="str">
        <f>Badges!C137</f>
        <v>Make a pinch or slab sculpture</v>
      </c>
      <c r="K9" s="290" t="str">
        <f>IF(Badges!P137="A","A"," ")</f>
        <v xml:space="preserve"> </v>
      </c>
      <c r="M9" s="289"/>
      <c r="N9" s="292" t="str">
        <f>Badges!C210</f>
        <v>Play "I Spy"</v>
      </c>
      <c r="O9" s="290" t="str">
        <f>IF(Badges!P210="A","A"," ")</f>
        <v xml:space="preserve"> </v>
      </c>
      <c r="Q9" s="289"/>
      <c r="R9" s="292" t="str">
        <f>Badges!C286</f>
        <v>Find it</v>
      </c>
      <c r="S9" s="290" t="str">
        <f>IF(Badges!P286="A","A"," ")</f>
        <v xml:space="preserve"> </v>
      </c>
    </row>
    <row r="10" spans="1:21">
      <c r="A10" s="484" t="str">
        <f>Summary!A10</f>
        <v>It's Your Planet -- Love It!</v>
      </c>
      <c r="B10" s="484"/>
      <c r="C10" s="484"/>
      <c r="E10" s="289"/>
      <c r="F10" s="292" t="str">
        <f>Badges!C64</f>
        <v>Pretend you're a Girl Scout</v>
      </c>
      <c r="G10" s="290" t="str">
        <f>IF(Badges!P64="A","A"," ")</f>
        <v xml:space="preserve"> </v>
      </c>
      <c r="I10" s="289"/>
      <c r="J10" s="292" t="str">
        <f>Badges!C138</f>
        <v>Make beads for jewelry</v>
      </c>
      <c r="K10" s="290" t="str">
        <f>IF(Badges!P138="A","A"," ")</f>
        <v xml:space="preserve"> </v>
      </c>
      <c r="M10" s="289"/>
      <c r="N10" s="292" t="str">
        <f>Badges!C211</f>
        <v>Do a detective hike</v>
      </c>
      <c r="O10" s="290" t="str">
        <f>IF(Badges!P211="A","A"," ")</f>
        <v xml:space="preserve"> </v>
      </c>
      <c r="Q10" s="289"/>
      <c r="R10" s="292" t="str">
        <f>Badges!C287</f>
        <v>See it</v>
      </c>
      <c r="S10" s="290" t="str">
        <f>IF(Badges!P287="A","A"," ")</f>
        <v xml:space="preserve"> </v>
      </c>
    </row>
    <row r="11" spans="1:21">
      <c r="A11" s="485" t="str">
        <f>Summary!A11</f>
        <v>Potter</v>
      </c>
      <c r="B11" s="486"/>
      <c r="C11" s="342" t="str">
        <f>IF(Badges!P144="C","C",IF(Badges!P144="P","P",""))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IF(Badges!P288="A","A"," ")</f>
        <v xml:space="preserve"> </v>
      </c>
    </row>
    <row r="12" spans="1:21">
      <c r="A12" s="475" t="str">
        <f>Summary!A12</f>
        <v>Household Elf</v>
      </c>
      <c r="B12" s="476"/>
      <c r="C12" s="291" t="str">
        <f>IF(Badges!P167="C","C",IF(Badges!P167="P","P",""))</f>
        <v/>
      </c>
      <c r="E12" s="289"/>
      <c r="F12" s="292" t="str">
        <f>Badges!C66</f>
        <v>Create a special-occasion dance</v>
      </c>
      <c r="G12" s="290" t="str">
        <f>IF(Badges!P66="A","A"," ")</f>
        <v xml:space="preserve"> </v>
      </c>
      <c r="I12" s="289"/>
      <c r="J12" s="292" t="str">
        <f>Badges!C140</f>
        <v>Dip your pottery</v>
      </c>
      <c r="K12" s="290" t="str">
        <f>IF(Badges!P140="A","A","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IF(Badges!P190="C","C",IF(Badges!P190="P","P",""))</f>
        <v/>
      </c>
      <c r="E13" s="289"/>
      <c r="F13" s="292" t="str">
        <f>Badges!C67</f>
        <v>Use dance to tell a story</v>
      </c>
      <c r="G13" s="290" t="str">
        <f>IF(Badges!P67="A","A"," ")</f>
        <v xml:space="preserve"> </v>
      </c>
      <c r="I13" s="289"/>
      <c r="J13" s="292" t="str">
        <f>Badges!C141</f>
        <v>Paint on glaze</v>
      </c>
      <c r="K13" s="290" t="str">
        <f>IF(Badges!P141="A","A"," ")</f>
        <v xml:space="preserve"> </v>
      </c>
      <c r="M13" s="289"/>
      <c r="N13" s="292" t="str">
        <f>Badges!C216</f>
        <v>Set your alarm</v>
      </c>
      <c r="O13" s="290" t="str">
        <f>IF(Badges!P216="A","A"," ")</f>
        <v xml:space="preserve"> </v>
      </c>
      <c r="Q13" s="289"/>
      <c r="R13" s="292" t="str">
        <f>Badges!C290</f>
        <v>Get a clue</v>
      </c>
      <c r="S13" s="290" t="str">
        <f>IF(Badges!P290="A","A"," ")</f>
        <v xml:space="preserve"> </v>
      </c>
    </row>
    <row r="14" spans="1:21">
      <c r="A14" s="475" t="str">
        <f>Summary!A14</f>
        <v>Hiker</v>
      </c>
      <c r="B14" s="476"/>
      <c r="C14" s="291" t="str">
        <f>IF(Badges!P213="C","C",IF(Badges!P213="P","P",""))</f>
        <v/>
      </c>
      <c r="E14" s="289"/>
      <c r="F14" s="292" t="str">
        <f>Badges!C68</f>
        <v>Make up a dance to your favorite</v>
      </c>
      <c r="G14" s="290" t="str">
        <f>IF(Badges!P68="A","A"," ")</f>
        <v xml:space="preserve"> </v>
      </c>
      <c r="I14" s="289"/>
      <c r="J14" s="292" t="str">
        <f>Badges!C142</f>
        <v>Sponge paint your pottery</v>
      </c>
      <c r="K14" s="290" t="str">
        <f>IF(Badges!P142="A","A"," ")</f>
        <v xml:space="preserve"> </v>
      </c>
      <c r="M14" s="289"/>
      <c r="N14" s="292" t="str">
        <f>Badges!C217</f>
        <v>Lay out your clothes</v>
      </c>
      <c r="O14" s="290" t="str">
        <f>IF(Badges!P217="A","A"," ")</f>
        <v xml:space="preserve"> </v>
      </c>
      <c r="Q14" s="289"/>
      <c r="R14" s="292" t="str">
        <f>Badges!C291</f>
        <v>Mystery box</v>
      </c>
      <c r="S14" s="290" t="str">
        <f>IF(Badges!P291="A","A"," ")</f>
        <v xml:space="preserve"> </v>
      </c>
    </row>
    <row r="15" spans="1:21">
      <c r="A15" s="477" t="str">
        <f>Summary!A15</f>
        <v>My Great Day</v>
      </c>
      <c r="B15" s="478"/>
      <c r="C15" s="341" t="str">
        <f>IF(Badges!P236="C","C",IF(Badges!P236="P","P",""))</f>
        <v/>
      </c>
      <c r="E15" s="289">
        <v>5</v>
      </c>
      <c r="F15" s="292" t="str">
        <f>Badges!C69</f>
        <v>Show your moves</v>
      </c>
      <c r="G15" s="304"/>
      <c r="I15" s="466" t="str">
        <f>Badges!B145</f>
        <v>Household Elf</v>
      </c>
      <c r="J15" s="467"/>
      <c r="K15" s="467"/>
      <c r="M15" s="289"/>
      <c r="N15" s="292" t="str">
        <f>Badges!C218</f>
        <v>Make your bed</v>
      </c>
      <c r="O15" s="290" t="str">
        <f>IF(Badges!P218="A","A"," ")</f>
        <v xml:space="preserve"> </v>
      </c>
      <c r="Q15" s="289"/>
      <c r="R15" s="292" t="str">
        <f>Badges!C292</f>
        <v>Who's who</v>
      </c>
      <c r="S15" s="290" t="str">
        <f>IF(Badges!P292="A","A"," ")</f>
        <v xml:space="preserve"> </v>
      </c>
    </row>
    <row r="16" spans="1:21">
      <c r="A16" s="484" t="str">
        <f>Summary!A16</f>
        <v>It's Your Story -- Tell It!</v>
      </c>
      <c r="B16" s="484"/>
      <c r="C16" s="484"/>
      <c r="E16" s="289"/>
      <c r="F16" s="292" t="str">
        <f>Badges!C70</f>
        <v>Throw a dance party</v>
      </c>
      <c r="G16" s="290" t="str">
        <f>IF(Badges!P70="A","A","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IF(Badges!P260="C","C",IF(Badges!P260="P","P",""))</f>
        <v/>
      </c>
      <c r="E17" s="289"/>
      <c r="F17" s="292" t="str">
        <f>Badges!C71</f>
        <v>Perform a dance show for your</v>
      </c>
      <c r="G17" s="290" t="str">
        <f>IF(Badges!P71="A","A"," ")</f>
        <v xml:space="preserve"> </v>
      </c>
      <c r="I17" s="289"/>
      <c r="J17" s="292" t="str">
        <f>Badges!C147</f>
        <v>Be a light-saver</v>
      </c>
      <c r="K17" s="290" t="str">
        <f>IF(Badges!P146="A","A"," ")</f>
        <v xml:space="preserve"> </v>
      </c>
      <c r="M17" s="289"/>
      <c r="N17" s="292" t="str">
        <f>Badges!C220</f>
        <v>Sort your school supplies</v>
      </c>
      <c r="O17" s="290" t="str">
        <f>IF(Badges!P220="A","A"," ")</f>
        <v xml:space="preserve"> </v>
      </c>
      <c r="Q17" s="289"/>
      <c r="R17" s="292" t="str">
        <f>Badges!C294</f>
        <v>Pin the tail on…</v>
      </c>
      <c r="S17" s="290" t="str">
        <f>IF(Badges!P294="A","A"," ")</f>
        <v xml:space="preserve"> </v>
      </c>
    </row>
    <row r="18" spans="1:19">
      <c r="A18" s="475" t="str">
        <f>Summary!A18</f>
        <v>Pets</v>
      </c>
      <c r="B18" s="476"/>
      <c r="C18" s="291" t="str">
        <f>IF(Badges!P283="C","C",IF(Badges!P283="P","P",""))</f>
        <v/>
      </c>
      <c r="E18" s="289"/>
      <c r="F18" s="292" t="str">
        <f>Badges!C72</f>
        <v>Perform a dance for your family</v>
      </c>
      <c r="G18" s="290" t="str">
        <f>IF(Badges!P72="A","A"," ")</f>
        <v xml:space="preserve"> </v>
      </c>
      <c r="I18" s="289"/>
      <c r="J18" s="292" t="str">
        <f>Badges!C148</f>
        <v>Go on an energy scavenger hunt</v>
      </c>
      <c r="K18" s="290" t="str">
        <f>IF(Badges!P147="A","A"," ")</f>
        <v xml:space="preserve"> </v>
      </c>
      <c r="M18" s="289"/>
      <c r="N18" s="292" t="str">
        <f>Badges!C221</f>
        <v>Make and label play-stuff bins</v>
      </c>
      <c r="O18" s="290" t="str">
        <f>IF(Badges!P221="A","A"," ")</f>
        <v xml:space="preserve"> </v>
      </c>
      <c r="Q18" s="289"/>
      <c r="R18" s="292" t="str">
        <f>Badges!C295</f>
        <v>Heat things up</v>
      </c>
      <c r="S18" s="290" t="str">
        <f>IF(Badges!P295="A","A"," ")</f>
        <v xml:space="preserve"> </v>
      </c>
    </row>
    <row r="19" spans="1:19">
      <c r="A19" s="475" t="str">
        <f>Summary!A19</f>
        <v>Making Games</v>
      </c>
      <c r="B19" s="476"/>
      <c r="C19" s="291" t="str">
        <f>IF(Badges!P306="C","C",IF(Badges!P306="P","P",""))</f>
        <v/>
      </c>
      <c r="E19" s="466" t="str">
        <f>Badges!B75</f>
        <v>Home Scientist</v>
      </c>
      <c r="F19" s="467"/>
      <c r="G19" s="467"/>
      <c r="I19" s="289"/>
      <c r="J19" s="292" t="str">
        <f>Badges!C149</f>
        <v>Find out about three ways to use</v>
      </c>
      <c r="K19" s="290" t="str">
        <f>IF(Badges!P148="A","A"," ")</f>
        <v xml:space="preserve"> </v>
      </c>
      <c r="M19" s="289"/>
      <c r="N19" s="292" t="str">
        <f>Badges!C222</f>
        <v>Organize your clothes</v>
      </c>
      <c r="O19" s="290" t="str">
        <f>IF(Badges!P222="A","A"," ")</f>
        <v xml:space="preserve"> </v>
      </c>
      <c r="Q19" s="289"/>
      <c r="R19" s="292" t="str">
        <f>Badges!C296</f>
        <v>Race day</v>
      </c>
      <c r="S19" s="290" t="str">
        <f>IF(Badges!P296="A","A"," ")</f>
        <v xml:space="preserve"> </v>
      </c>
    </row>
    <row r="20" spans="1:19">
      <c r="A20" s="475" t="str">
        <f>Summary!A20</f>
        <v>Inventor</v>
      </c>
      <c r="B20" s="476"/>
      <c r="C20" s="291" t="str">
        <f>IF(Badges!P329="C","C",IF(Badges!P329="P","P",""))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IF(Badges!P352="C","C",IF(Badges!P352="P","P",""))</f>
        <v/>
      </c>
      <c r="E21" s="289"/>
      <c r="F21" s="292" t="str">
        <f>Badges!C77</f>
        <v>Make a salad dressing</v>
      </c>
      <c r="G21" s="290" t="str">
        <f>IF(Badges!P77="A","A"," ")</f>
        <v xml:space="preserve"> </v>
      </c>
      <c r="I21" s="289"/>
      <c r="J21" s="292" t="str">
        <f>Badges!C151</f>
        <v>Use less water by taking shorter</v>
      </c>
      <c r="K21" s="290" t="str">
        <f>IF(Badges!P150="A","A"," ")</f>
        <v xml:space="preserve"> </v>
      </c>
      <c r="M21" s="289"/>
      <c r="N21" s="292" t="str">
        <f>Badges!C224</f>
        <v>Create your own homework space</v>
      </c>
      <c r="O21" s="290" t="str">
        <f>IF(Badges!P224="A","A"," ")</f>
        <v xml:space="preserve"> </v>
      </c>
      <c r="Q21" s="289"/>
      <c r="R21" s="292" t="str">
        <f>Badges!C298</f>
        <v>You're It</v>
      </c>
      <c r="S21" s="290" t="str">
        <f>IF(Badges!P298="A","A"," ")</f>
        <v xml:space="preserve"> </v>
      </c>
    </row>
    <row r="22" spans="1:19">
      <c r="A22" s="226"/>
      <c r="B22" s="338"/>
      <c r="C22" s="306"/>
      <c r="E22" s="289"/>
      <c r="F22" s="292" t="str">
        <f>Badges!C78</f>
        <v>Grow rock candy</v>
      </c>
      <c r="G22" s="290" t="str">
        <f>IF(Badges!P78="A","A"," ")</f>
        <v xml:space="preserve"> </v>
      </c>
      <c r="I22" s="289"/>
      <c r="J22" s="292" t="str">
        <f>Badges!C152</f>
        <v>Turn off the faucet when brushing</v>
      </c>
      <c r="K22" s="290" t="str">
        <f>IF(Badges!P151="A","A"," ")</f>
        <v xml:space="preserve"> </v>
      </c>
      <c r="M22" s="289"/>
      <c r="N22" s="292" t="str">
        <f>Badges!C225</f>
        <v>Make a homework station</v>
      </c>
      <c r="O22" s="290" t="str">
        <f>IF(Badges!P225="A","A"," ")</f>
        <v xml:space="preserve"> </v>
      </c>
      <c r="Q22" s="289"/>
      <c r="R22" s="292" t="str">
        <f>Badges!C299</f>
        <v>Duck, Duck, "Moo"-se</v>
      </c>
      <c r="S22" s="290" t="str">
        <f>IF(Badges!P299="A","A"," ")</f>
        <v xml:space="preserve"> </v>
      </c>
    </row>
    <row r="23" spans="1:19">
      <c r="A23" s="466" t="str">
        <f>Badges!B6</f>
        <v>Computer Expert</v>
      </c>
      <c r="B23" s="467"/>
      <c r="C23" s="467"/>
      <c r="E23" s="289"/>
      <c r="F23" s="292" t="str">
        <f>Badges!C79</f>
        <v>Make your own ice cream</v>
      </c>
      <c r="G23" s="290" t="str">
        <f>IF(Badges!P79="A","A"," ")</f>
        <v xml:space="preserve"> </v>
      </c>
      <c r="I23" s="289"/>
      <c r="J23" s="292" t="str">
        <f>Badges!C153</f>
        <v>Find three ways to save water</v>
      </c>
      <c r="K23" s="290" t="str">
        <f>IF(Badges!P152="A","A"," ")</f>
        <v xml:space="preserve"> </v>
      </c>
      <c r="M23" s="289"/>
      <c r="N23" s="292" t="str">
        <f>Badges!C226</f>
        <v>Make a homework schedule</v>
      </c>
      <c r="O23" s="290" t="str">
        <f>IF(Badges!P226="A","A"," ")</f>
        <v xml:space="preserve"> </v>
      </c>
      <c r="Q23" s="289"/>
      <c r="R23" s="292" t="str">
        <f>Badges!C300</f>
        <v>Hop to it</v>
      </c>
      <c r="S23" s="290" t="str">
        <f>IF(Badges!P300="A","A","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IF(Badges!P8="A","A"," ")</f>
        <v xml:space="preserve"> </v>
      </c>
      <c r="E25" s="289"/>
      <c r="F25" s="292" t="str">
        <f>Badges!C81</f>
        <v>Follow the balloon leader</v>
      </c>
      <c r="G25" s="290" t="str">
        <f>IF(Badges!P81="A","A"," ")</f>
        <v xml:space="preserve"> </v>
      </c>
      <c r="I25" s="289"/>
      <c r="J25" s="292" t="str">
        <f>Badges!C155</f>
        <v>Make a natural cleaner</v>
      </c>
      <c r="K25" s="290" t="str">
        <f>IF(Badges!P154="A","A"," ")</f>
        <v xml:space="preserve"> </v>
      </c>
      <c r="M25" s="289"/>
      <c r="N25" s="292" t="str">
        <f>Badges!C228</f>
        <v>Make a "special dates" calendar</v>
      </c>
      <c r="O25" s="290" t="str">
        <f>IF(Badges!P228="A","A"," ")</f>
        <v xml:space="preserve"> </v>
      </c>
      <c r="Q25" s="289"/>
      <c r="R25" s="292" t="str">
        <f>Badges!C302</f>
        <v>Queen of the court</v>
      </c>
      <c r="S25" s="290" t="str">
        <f>IF(Badges!P302="A","A"," ")</f>
        <v xml:space="preserve"> </v>
      </c>
    </row>
    <row r="26" spans="1:19">
      <c r="A26" s="289"/>
      <c r="B26" s="292" t="str">
        <f>Badges!C9</f>
        <v>Create a cool card</v>
      </c>
      <c r="C26" s="290" t="str">
        <f>IF(Badges!P9="A","A"," ")</f>
        <v xml:space="preserve"> </v>
      </c>
      <c r="E26" s="289"/>
      <c r="F26" s="292" t="str">
        <f>Badges!C82</f>
        <v>Make pepper dance</v>
      </c>
      <c r="G26" s="290" t="str">
        <f>IF(Badges!P82="A","A"," ")</f>
        <v xml:space="preserve"> </v>
      </c>
      <c r="I26" s="289"/>
      <c r="J26" s="292" t="str">
        <f>Badges!C156</f>
        <v>Make a natural spray to use on</v>
      </c>
      <c r="K26" s="290" t="str">
        <f>IF(Badges!P155="A","A"," ")</f>
        <v xml:space="preserve"> </v>
      </c>
      <c r="M26" s="289"/>
      <c r="N26" s="292" t="str">
        <f>Badges!C229</f>
        <v>Make a family activities schedule</v>
      </c>
      <c r="O26" s="290" t="str">
        <f>IF(Badges!P229="A","A"," ")</f>
        <v xml:space="preserve"> </v>
      </c>
      <c r="Q26" s="289"/>
      <c r="R26" s="292" t="str">
        <f>Badges!C303</f>
        <v>Field of dreams</v>
      </c>
      <c r="S26" s="290" t="str">
        <f>IF(Badges!P303="A","A"," ")</f>
        <v xml:space="preserve"> </v>
      </c>
    </row>
    <row r="27" spans="1:19">
      <c r="A27" s="289"/>
      <c r="B27" s="292" t="str">
        <f>Badges!C10</f>
        <v>Build a bookmark</v>
      </c>
      <c r="C27" s="290" t="str">
        <f>IF(Badges!P10="A","A"," ")</f>
        <v xml:space="preserve"> </v>
      </c>
      <c r="E27" s="289"/>
      <c r="F27" s="292" t="str">
        <f>Badges!C79</f>
        <v>Make your own ice cream</v>
      </c>
      <c r="G27" s="290" t="str">
        <f>IF(Badges!P83="A","A"," ")</f>
        <v xml:space="preserve"> </v>
      </c>
      <c r="I27" s="289"/>
      <c r="J27" s="292" t="str">
        <f>Badges!C157</f>
        <v>Take your own reusable bag to the</v>
      </c>
      <c r="K27" s="290" t="str">
        <f>IF(Badges!P156="A","A"," ")</f>
        <v xml:space="preserve"> </v>
      </c>
      <c r="M27" s="289"/>
      <c r="N27" s="292" t="str">
        <f>Badges!C230</f>
        <v>Be a family grocery helper</v>
      </c>
      <c r="O27" s="290" t="str">
        <f>IF(Badges!P230="A","A"," ")</f>
        <v xml:space="preserve"> </v>
      </c>
      <c r="Q27" s="289"/>
      <c r="R27" s="292" t="str">
        <f>Badges!C304</f>
        <v>The new ballpark</v>
      </c>
      <c r="S27" s="290" t="str">
        <f>IF(Badges!P304="A","A","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IF(Badges!P12="A","A"," ")</f>
        <v xml:space="preserve"> </v>
      </c>
      <c r="E29" s="289"/>
      <c r="F29" s="292" t="str">
        <f>Badges!C85</f>
        <v>Eggs in salt water</v>
      </c>
      <c r="G29" s="290" t="str">
        <f>IF(Badges!P85="A","A"," ")</f>
        <v xml:space="preserve"> </v>
      </c>
      <c r="I29" s="289"/>
      <c r="J29" s="292" t="str">
        <f>Badges!C159</f>
        <v>How much trash can you stash</v>
      </c>
      <c r="K29" s="290" t="str">
        <f>IF(Badges!P158="A","A"," ")</f>
        <v xml:space="preserve"> </v>
      </c>
      <c r="M29" s="289"/>
      <c r="N29" s="292" t="str">
        <f>Badges!C232</f>
        <v>Organize a Girl Scout place</v>
      </c>
      <c r="O29" s="290" t="str">
        <f>IF(Badges!P232="A","A"," ")</f>
        <v xml:space="preserve"> </v>
      </c>
      <c r="Q29" s="289">
        <v>1</v>
      </c>
      <c r="R29" s="292" t="str">
        <f>Badges!C308</f>
        <v>Warm up your inventor's mind</v>
      </c>
      <c r="S29" s="304"/>
    </row>
    <row r="30" spans="1:19">
      <c r="A30" s="289"/>
      <c r="B30" s="292" t="str">
        <f>Badges!C13</f>
        <v>Hometown history</v>
      </c>
      <c r="C30" s="290" t="str">
        <f>IF(Badges!P13="A","A"," ")</f>
        <v xml:space="preserve"> </v>
      </c>
      <c r="E30" s="289"/>
      <c r="F30" s="292" t="str">
        <f>Badges!C86</f>
        <v>Dancing raisins</v>
      </c>
      <c r="G30" s="290" t="str">
        <f>IF(Badges!P86="A","A"," ")</f>
        <v xml:space="preserve"> </v>
      </c>
      <c r="I30" s="289"/>
      <c r="J30" s="292" t="str">
        <f>Badges!C160</f>
        <v>Recycle plastic bags</v>
      </c>
      <c r="K30" s="290" t="str">
        <f>IF(Badges!P159="A","A"," ")</f>
        <v xml:space="preserve"> </v>
      </c>
      <c r="M30" s="289"/>
      <c r="N30" s="292" t="str">
        <f>Badges!C233</f>
        <v>Organize a community place</v>
      </c>
      <c r="O30" s="290" t="str">
        <f>IF(Badges!P233="A","A"," ")</f>
        <v xml:space="preserve"> </v>
      </c>
      <c r="Q30" s="289"/>
      <c r="R30" s="292" t="str">
        <f>Badges!C309</f>
        <v>Make up five new uses for a box</v>
      </c>
      <c r="S30" s="290" t="str">
        <f>IF(Badges!P309="A","A"," ")</f>
        <v xml:space="preserve"> </v>
      </c>
    </row>
    <row r="31" spans="1:19">
      <c r="A31" s="289"/>
      <c r="B31" s="292" t="str">
        <f>Badges!C14</f>
        <v>Online art walk</v>
      </c>
      <c r="C31" s="290" t="str">
        <f>IF(Badges!P14="A","A"," ")</f>
        <v xml:space="preserve"> </v>
      </c>
      <c r="E31" s="289"/>
      <c r="F31" s="292" t="str">
        <f>Badges!C83</f>
        <v>Bend water</v>
      </c>
      <c r="G31" s="290" t="str">
        <f>IF(Badges!P87="A","A"," ")</f>
        <v xml:space="preserve"> </v>
      </c>
      <c r="I31" s="289"/>
      <c r="J31" s="292" t="str">
        <f>Badges!C161</f>
        <v>Donate toys and clothes</v>
      </c>
      <c r="K31" s="290" t="str">
        <f>IF(Badges!P160="A","A"," ")</f>
        <v xml:space="preserve"> </v>
      </c>
      <c r="M31" s="289"/>
      <c r="N31" s="292" t="str">
        <f>Badges!C234</f>
        <v>Help a relative, friend, or neighbor</v>
      </c>
      <c r="O31" s="290" t="str">
        <f>IF(Badges!P234="A","A"," ")</f>
        <v xml:space="preserve"> </v>
      </c>
      <c r="Q31" s="289"/>
      <c r="R31" s="292" t="str">
        <f>Badges!C310</f>
        <v>Come up with fun and different</v>
      </c>
      <c r="S31" s="290" t="str">
        <f>IF(Badges!P310="A","A","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IF(Badges!P311="A","A"," ")</f>
        <v xml:space="preserve"> </v>
      </c>
    </row>
    <row r="33" spans="1:19">
      <c r="A33" s="289"/>
      <c r="B33" s="292" t="str">
        <f>Badges!C16</f>
        <v>Road trip</v>
      </c>
      <c r="C33" s="290" t="str">
        <f>IF(Badges!P16="A","A"," ")</f>
        <v xml:space="preserve"> </v>
      </c>
      <c r="E33" s="289"/>
      <c r="F33" s="292" t="str">
        <f>Badges!C89</f>
        <v>Soda geyser</v>
      </c>
      <c r="G33" s="290" t="str">
        <f>IF(Badges!P89="A","A"," ")</f>
        <v xml:space="preserve"> </v>
      </c>
      <c r="I33" s="289"/>
      <c r="J33" s="292" t="str">
        <f>Badges!C163</f>
        <v>Clean or replace an air filter</v>
      </c>
      <c r="K33" s="290" t="str">
        <f>IF(Badges!P162="A","A","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IF(Badges!P17="A","A"," ")</f>
        <v xml:space="preserve"> </v>
      </c>
      <c r="E34" s="289"/>
      <c r="F34" s="292" t="str">
        <f>Badges!C90</f>
        <v>Film-canister rockets</v>
      </c>
      <c r="G34" s="290" t="str">
        <f>IF(Badges!P90="A","A"," ")</f>
        <v xml:space="preserve"> </v>
      </c>
      <c r="I34" s="289"/>
      <c r="J34" s="292" t="str">
        <f>Badges!C164</f>
        <v>Discover natural filters</v>
      </c>
      <c r="K34" s="290" t="str">
        <f>IF(Badges!P163="A","A"," ")</f>
        <v xml:space="preserve"> </v>
      </c>
      <c r="M34" s="289"/>
      <c r="N34" s="292" t="str">
        <f>Badges!C240</f>
        <v>Make a letterboxing dictionary</v>
      </c>
      <c r="O34" s="290" t="str">
        <f>IF(Badges!P240="A","A"," ")</f>
        <v xml:space="preserve"> </v>
      </c>
      <c r="Q34" s="289"/>
      <c r="R34" s="292" t="str">
        <f>Badges!C313</f>
        <v>Making music</v>
      </c>
      <c r="S34" s="290" t="str">
        <f>IF(Badges!P313="A","A"," ")</f>
        <v xml:space="preserve"> </v>
      </c>
    </row>
    <row r="35" spans="1:19">
      <c r="A35" s="289"/>
      <c r="B35" s="292" t="str">
        <f>Badges!C18</f>
        <v>3…2…1…blastoff!</v>
      </c>
      <c r="C35" s="290" t="str">
        <f>IF(Badges!P18="A","A"," ")</f>
        <v xml:space="preserve"> </v>
      </c>
      <c r="E35" s="289"/>
      <c r="F35" s="292" t="str">
        <f>Badges!C87</f>
        <v>Lemons vs. limes</v>
      </c>
      <c r="G35" s="290" t="str">
        <f>IF(Badges!P91="A","A"," ")</f>
        <v xml:space="preserve"> </v>
      </c>
      <c r="I35" s="289"/>
      <c r="J35" s="292" t="str">
        <f>Badges!C165</f>
        <v>Make a natural air freshener</v>
      </c>
      <c r="K35" s="290" t="str">
        <f>IF(Badges!P164="A","A"," ")</f>
        <v xml:space="preserve"> </v>
      </c>
      <c r="M35" s="289"/>
      <c r="N35" s="292" t="str">
        <f>Badges!C241</f>
        <v>Think of hiding places</v>
      </c>
      <c r="O35" s="290" t="str">
        <f>IF(Badges!P241="A","A"," ")</f>
        <v xml:space="preserve"> </v>
      </c>
      <c r="Q35" s="289"/>
      <c r="R35" s="292" t="str">
        <f>Badges!C314</f>
        <v>Carrying lunch</v>
      </c>
      <c r="S35" s="290" t="str">
        <f>IF(Badges!P314="A","A","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IF(Badges!P242="A","A"," ")</f>
        <v xml:space="preserve"> </v>
      </c>
      <c r="Q36" s="289"/>
      <c r="R36" s="292" t="str">
        <f>Badges!C315</f>
        <v>Watering plants</v>
      </c>
      <c r="S36" s="290" t="str">
        <f>IF(Badges!P315="A","A"," ")</f>
        <v xml:space="preserve"> </v>
      </c>
    </row>
    <row r="37" spans="1:19" ht="12.75" customHeight="1">
      <c r="A37" s="289"/>
      <c r="B37" s="292" t="str">
        <f>Badges!C20</f>
        <v>Here is my card</v>
      </c>
      <c r="C37" s="290" t="str">
        <f>IF(Badges!P20="A","A"," ")</f>
        <v xml:space="preserve"> </v>
      </c>
      <c r="E37" s="289"/>
      <c r="F37" s="292" t="str">
        <f>Badges!C93</f>
        <v>Giant bubbles</v>
      </c>
      <c r="G37" s="290" t="str">
        <f>IF(Badges!P93="A","A","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IF(Badges!P21="A","A"," ")</f>
        <v xml:space="preserve"> </v>
      </c>
      <c r="E38" s="289"/>
      <c r="F38" s="292" t="str">
        <f>Badges!C94</f>
        <v>Homemade Silly Putty</v>
      </c>
      <c r="G38" s="290" t="str">
        <f>IF(Badges!P94="A","A"," ")</f>
        <v xml:space="preserve"> </v>
      </c>
      <c r="I38" s="289"/>
      <c r="J38" s="292" t="str">
        <f>Badges!C170</f>
        <v>Hold a scavenger hunt in your</v>
      </c>
      <c r="K38" s="290" t="str">
        <f>IF(Badges!P170="A","A"," ")</f>
        <v xml:space="preserve"> </v>
      </c>
      <c r="M38" s="289"/>
      <c r="N38" s="292" t="str">
        <f>Badges!C244</f>
        <v>Cut your own stamp from craft foam</v>
      </c>
      <c r="O38" s="290" t="str">
        <f>IF(Badges!P244="A","A"," ")</f>
        <v xml:space="preserve"> </v>
      </c>
      <c r="Q38" s="289"/>
      <c r="R38" s="292" t="str">
        <f>Badges!C317</f>
        <v>Mornings</v>
      </c>
      <c r="S38" s="290" t="str">
        <f>IF(Badges!P317="A","A"," ")</f>
        <v xml:space="preserve"> </v>
      </c>
    </row>
    <row r="39" spans="1:19">
      <c r="A39" s="289"/>
      <c r="B39" s="292" t="str">
        <f>Badges!C22</f>
        <v>Dear President…</v>
      </c>
      <c r="C39" s="290" t="str">
        <f>IF(Badges!P22="A","A"," ")</f>
        <v xml:space="preserve"> </v>
      </c>
      <c r="E39" s="289"/>
      <c r="F39" s="292" t="str">
        <f>Badges!C91</f>
        <v>Blow up a balloon without using</v>
      </c>
      <c r="G39" s="290" t="str">
        <f>IF(Badges!P95="A","A"," ")</f>
        <v xml:space="preserve"> </v>
      </c>
      <c r="I39" s="289"/>
      <c r="J39" s="292" t="str">
        <f>Badges!C171</f>
        <v>Play Kim's Game</v>
      </c>
      <c r="K39" s="290" t="str">
        <f>IF(Badges!P171="A","A"," ")</f>
        <v xml:space="preserve"> </v>
      </c>
      <c r="M39" s="289"/>
      <c r="N39" s="292" t="str">
        <f>Badges!C245</f>
        <v>Use a stamp-making kit from a</v>
      </c>
      <c r="O39" s="290" t="str">
        <f>IF(Badges!P245="A","A"," ")</f>
        <v xml:space="preserve"> </v>
      </c>
      <c r="Q39" s="289"/>
      <c r="R39" s="292" t="str">
        <f>Badges!C318</f>
        <v>Lunch at school</v>
      </c>
      <c r="S39" s="290" t="str">
        <f>IF(Badges!P318="A","A","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IF(Badges!P172="A","A"," ")</f>
        <v xml:space="preserve"> </v>
      </c>
      <c r="M40" s="289"/>
      <c r="N40" s="292" t="str">
        <f>Badges!C246</f>
        <v>Choose a special stamp</v>
      </c>
      <c r="O40" s="290" t="str">
        <f>IF(Badges!P246="A","A"," ")</f>
        <v xml:space="preserve"> </v>
      </c>
      <c r="Q40" s="289"/>
      <c r="R40" s="292" t="str">
        <f>Badges!C319</f>
        <v>Brownie meetings</v>
      </c>
      <c r="S40" s="290" t="str">
        <f>IF(Badges!P319="A","A"," ")</f>
        <v xml:space="preserve"> </v>
      </c>
    </row>
    <row r="41" spans="1:19">
      <c r="A41" s="289"/>
      <c r="B41" s="292" t="str">
        <f>Badges!C24</f>
        <v>Game on</v>
      </c>
      <c r="C41" s="290" t="str">
        <f>IF(Badges!P24="A","A","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IF(Badges!P25="A","A"," ")</f>
        <v xml:space="preserve"> </v>
      </c>
      <c r="E42" s="289"/>
      <c r="F42" s="292" t="str">
        <f>Badges!C100</f>
        <v>Read two stories starring families</v>
      </c>
      <c r="G42" s="290" t="str">
        <f>IF(Badges!P100="A","A"," ")</f>
        <v xml:space="preserve"> </v>
      </c>
      <c r="I42" s="289"/>
      <c r="J42" s="292" t="str">
        <f>Badges!C174</f>
        <v>Listen for 10 different sounds</v>
      </c>
      <c r="K42" s="290" t="str">
        <f>IF(Badges!P174="A","A"," ")</f>
        <v xml:space="preserve"> </v>
      </c>
      <c r="M42" s="289"/>
      <c r="N42" s="292" t="str">
        <f>Badges!C248</f>
        <v>Create a fill-in-the-blank clue</v>
      </c>
      <c r="O42" s="290" t="str">
        <f>IF(Badges!P248="A","A"," ")</f>
        <v xml:space="preserve"> </v>
      </c>
      <c r="Q42" s="289"/>
      <c r="R42" s="292" t="str">
        <f>Badges!C321</f>
        <v>Mind-map</v>
      </c>
      <c r="S42" s="290" t="str">
        <f>IF(Badges!P321="A","A"," ")</f>
        <v xml:space="preserve"> </v>
      </c>
    </row>
    <row r="43" spans="1:19" ht="12.75" customHeight="1">
      <c r="A43" s="289"/>
      <c r="B43" s="292" t="str">
        <f>Badges!C26</f>
        <v>Print on</v>
      </c>
      <c r="C43" s="290" t="str">
        <f>IF(Badges!P26="A","A"," ")</f>
        <v xml:space="preserve"> </v>
      </c>
      <c r="E43" s="289"/>
      <c r="F43" s="292" t="str">
        <f>Badges!C101</f>
        <v>Watch a family story</v>
      </c>
      <c r="G43" s="290" t="str">
        <f>IF(Badges!P101="A","A"," ")</f>
        <v xml:space="preserve"> </v>
      </c>
      <c r="I43" s="289"/>
      <c r="J43" s="292" t="str">
        <f>Badges!C175</f>
        <v>Listen to sound boxes</v>
      </c>
      <c r="K43" s="290" t="str">
        <f>IF(Badges!P175="A","A"," ")</f>
        <v xml:space="preserve"> </v>
      </c>
      <c r="M43" s="289"/>
      <c r="N43" s="292" t="str">
        <f>Badges!C249</f>
        <v>Create a scramble</v>
      </c>
      <c r="O43" s="290" t="str">
        <f>IF(Badges!P249="A","A"," ")</f>
        <v xml:space="preserve"> </v>
      </c>
      <c r="Q43" s="289"/>
      <c r="R43" s="292" t="str">
        <f>Badges!C322</f>
        <v>Sketch it out</v>
      </c>
      <c r="S43" s="290" t="str">
        <f>IF(Badges!P322="A","A"," ")</f>
        <v xml:space="preserve"> </v>
      </c>
    </row>
    <row r="44" spans="1:19">
      <c r="A44" s="466" t="str">
        <f>Badges!B29</f>
        <v>My Best Self</v>
      </c>
      <c r="B44" s="467"/>
      <c r="C44" s="467"/>
      <c r="E44" s="289"/>
      <c r="F44" s="292" t="str">
        <f>Badges!C102</f>
        <v>Share family stories with friends</v>
      </c>
      <c r="G44" s="290" t="str">
        <f>IF(Badges!P102="A","A"," ")</f>
        <v xml:space="preserve"> </v>
      </c>
      <c r="I44" s="289"/>
      <c r="J44" s="292" t="str">
        <f>Badges!C176</f>
        <v>Wear safety earplugs to understand</v>
      </c>
      <c r="K44" s="290" t="str">
        <f>IF(Badges!P176="A","A"," ")</f>
        <v xml:space="preserve"> </v>
      </c>
      <c r="M44" s="289"/>
      <c r="N44" s="292" t="str">
        <f>Badges!C250</f>
        <v>Create a number code clue</v>
      </c>
      <c r="O44" s="290" t="str">
        <f>IF(Badges!P250="A","A"," ")</f>
        <v xml:space="preserve"> </v>
      </c>
      <c r="Q44" s="289"/>
      <c r="R44" s="292" t="str">
        <f>Badges!C323</f>
        <v>Buddy up and brainstorm lots of</v>
      </c>
      <c r="S44" s="290" t="str">
        <f>IF(Badges!P323="A","A","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IF(Badges!P31="A","A"," ")</f>
        <v xml:space="preserve"> </v>
      </c>
      <c r="E46" s="289"/>
      <c r="F46" s="292" t="str">
        <f>Badges!C104</f>
        <v>Ask about a festival, holiday, or</v>
      </c>
      <c r="G46" s="290" t="str">
        <f>IF(Badges!P104="A","A"," ")</f>
        <v xml:space="preserve"> </v>
      </c>
      <c r="I46" s="289"/>
      <c r="J46" s="292" t="str">
        <f>Badges!C178</f>
        <v>Follow a friend using only your nose</v>
      </c>
      <c r="K46" s="290" t="str">
        <f>IF(Badges!P178="A","A"," ")</f>
        <v xml:space="preserve"> </v>
      </c>
      <c r="M46" s="289"/>
      <c r="N46" s="292" t="str">
        <f>Badges!C252</f>
        <v>Go on a letterbox search using a</v>
      </c>
      <c r="O46" s="290" t="str">
        <f>IF(Badges!P252="A","A"," ")</f>
        <v xml:space="preserve"> </v>
      </c>
      <c r="Q46" s="289"/>
      <c r="R46" s="292" t="str">
        <f>Badges!C325</f>
        <v>Draw it</v>
      </c>
      <c r="S46" s="290" t="str">
        <f>IF(Badges!P325="A","A"," ")</f>
        <v xml:space="preserve"> </v>
      </c>
    </row>
    <row r="47" spans="1:19">
      <c r="A47" s="289"/>
      <c r="B47" s="292" t="str">
        <f>Badges!C32</f>
        <v xml:space="preserve">Write on your elf self where you </v>
      </c>
      <c r="C47" s="290" t="str">
        <f>IF(Badges!P32="A","A"," ")</f>
        <v xml:space="preserve"> </v>
      </c>
      <c r="E47" s="289"/>
      <c r="F47" s="292" t="str">
        <f>Badges!C105</f>
        <v>Ask about a song, game, or</v>
      </c>
      <c r="G47" s="290" t="str">
        <f>IF(Badges!P105="A","A"," ")</f>
        <v xml:space="preserve"> </v>
      </c>
      <c r="I47" s="289"/>
      <c r="J47" s="292" t="str">
        <f>Badges!C179</f>
        <v>Play a smelly game with your</v>
      </c>
      <c r="K47" s="290" t="str">
        <f>IF(Badges!P179="A","A"," ")</f>
        <v xml:space="preserve"> </v>
      </c>
      <c r="M47" s="289"/>
      <c r="N47" s="292" t="str">
        <f>Badges!C253</f>
        <v>Go on an adventure in a new place</v>
      </c>
      <c r="O47" s="290" t="str">
        <f>IF(Badges!P253="A","A"," ")</f>
        <v xml:space="preserve"> </v>
      </c>
      <c r="Q47" s="289"/>
      <c r="R47" s="292" t="str">
        <f>Badges!C326</f>
        <v>Act it out</v>
      </c>
      <c r="S47" s="290" t="str">
        <f>IF(Badges!P326="A","A"," ")</f>
        <v xml:space="preserve"> </v>
      </c>
    </row>
    <row r="48" spans="1:19">
      <c r="A48" s="289"/>
      <c r="B48" s="292" t="str">
        <f>Badges!C33</f>
        <v>Share how you're unique</v>
      </c>
      <c r="C48" s="290" t="str">
        <f>IF(Badges!P33="A","A"," ")</f>
        <v xml:space="preserve"> </v>
      </c>
      <c r="E48" s="289"/>
      <c r="F48" s="292" t="str">
        <f>Badges!C106</f>
        <v>Ask about a family recipe</v>
      </c>
      <c r="G48" s="290" t="str">
        <f>IF(Badges!P106="A","A"," ")</f>
        <v xml:space="preserve"> </v>
      </c>
      <c r="I48" s="289"/>
      <c r="J48" s="292" t="str">
        <f>Badges!C180</f>
        <v>Try sniffing out three different foods</v>
      </c>
      <c r="K48" s="290" t="str">
        <f>IF(Badges!P180="A","A"," ")</f>
        <v xml:space="preserve"> </v>
      </c>
      <c r="M48" s="289"/>
      <c r="N48" s="292" t="str">
        <f>Badges!C254</f>
        <v xml:space="preserve">Go on a letterbox search that </v>
      </c>
      <c r="O48" s="290" t="str">
        <f>IF(Badges!P254="A","A"," ")</f>
        <v xml:space="preserve"> </v>
      </c>
      <c r="Q48" s="289"/>
      <c r="R48" s="292" t="str">
        <f>Badges!C327</f>
        <v>Build it</v>
      </c>
      <c r="S48" s="290" t="str">
        <f>IF(Badges!P327="A","A","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IF(Badges!P35="A","A"," ")</f>
        <v xml:space="preserve"> </v>
      </c>
      <c r="E50" s="289"/>
      <c r="F50" s="292" t="str">
        <f>Badges!C108</f>
        <v>Use the story tree</v>
      </c>
      <c r="G50" s="290" t="str">
        <f>IF(Badges!P108="A","A"," ")</f>
        <v xml:space="preserve"> </v>
      </c>
      <c r="I50" s="289"/>
      <c r="J50" s="292" t="str">
        <f>Badges!C182</f>
        <v>Do a taste test with salty, sweet</v>
      </c>
      <c r="K50" s="290" t="str">
        <f>IF(Badges!P182="A","A"," ")</f>
        <v xml:space="preserve"> </v>
      </c>
      <c r="M50" s="289"/>
      <c r="N50" s="292" t="str">
        <f>Badges!C256</f>
        <v>Hide a letterbox in your yard</v>
      </c>
      <c r="O50" s="290" t="str">
        <f>IF(Badges!P256="A","A"," ")</f>
        <v xml:space="preserve"> </v>
      </c>
      <c r="Q50" s="289">
        <v>1</v>
      </c>
      <c r="R50" s="292" t="str">
        <f>Badges!C331</f>
        <v>Make friendly introductions</v>
      </c>
      <c r="S50" s="304"/>
    </row>
    <row r="51" spans="1:19">
      <c r="A51" s="289"/>
      <c r="B51" s="292" t="str">
        <f>Badges!C36</f>
        <v>Try three different kinds of exercise</v>
      </c>
      <c r="C51" s="290" t="str">
        <f>IF(Badges!P36="A","A"," ")</f>
        <v xml:space="preserve"> </v>
      </c>
      <c r="E51" s="289"/>
      <c r="F51" s="292" t="str">
        <f>Badges!C109</f>
        <v>Draw or paint your tree</v>
      </c>
      <c r="G51" s="290" t="str">
        <f>IF(Badges!P109="A","A"," ")</f>
        <v xml:space="preserve"> </v>
      </c>
      <c r="I51" s="289"/>
      <c r="J51" s="292" t="str">
        <f>Badges!C183</f>
        <v>Look at the taste buds on a friend's</v>
      </c>
      <c r="K51" s="290" t="str">
        <f>IF(Badges!P183="A","A"," ")</f>
        <v xml:space="preserve"> </v>
      </c>
      <c r="M51" s="289"/>
      <c r="N51" s="292" t="str">
        <f>Badges!C257</f>
        <v>Hide a letterbox along a nearby</v>
      </c>
      <c r="O51" s="290" t="str">
        <f>IF(Badges!P257="A","A"," ")</f>
        <v xml:space="preserve"> </v>
      </c>
      <c r="Q51" s="289"/>
      <c r="R51" s="292" t="str">
        <f>Badges!C332</f>
        <v>Introduce yourself</v>
      </c>
      <c r="S51" s="290" t="str">
        <f>IF(Badges!P332="A","A"," ")</f>
        <v xml:space="preserve"> </v>
      </c>
    </row>
    <row r="52" spans="1:19">
      <c r="A52" s="289"/>
      <c r="B52" s="292" t="str">
        <f>Badges!C37</f>
        <v>Take a thirsty challenge</v>
      </c>
      <c r="C52" s="290" t="str">
        <f>IF(Badges!P37="A","A"," ")</f>
        <v xml:space="preserve"> </v>
      </c>
      <c r="E52" s="289"/>
      <c r="F52" s="292" t="str">
        <f>Badges!C110</f>
        <v xml:space="preserve">Use software on a computer, or </v>
      </c>
      <c r="G52" s="290" t="str">
        <f>IF(Badges!P110="A","A"," ")</f>
        <v xml:space="preserve"> </v>
      </c>
      <c r="I52" s="289"/>
      <c r="J52" s="292" t="str">
        <f>Badges!C184</f>
        <v>Explore how sight influences taste</v>
      </c>
      <c r="K52" s="290" t="str">
        <f>IF(Badges!P184="A","A"," ")</f>
        <v xml:space="preserve"> </v>
      </c>
      <c r="M52" s="289"/>
      <c r="N52" s="292" t="str">
        <f>Badges!C258</f>
        <v>Hide a letterbox using compass</v>
      </c>
      <c r="O52" s="290" t="str">
        <f>IF(Badges!P258="A","A"," ")</f>
        <v xml:space="preserve"> </v>
      </c>
      <c r="Q52" s="289"/>
      <c r="R52" s="292" t="str">
        <f>Badges!C333</f>
        <v>Introduce a friend to someone else</v>
      </c>
      <c r="S52" s="290" t="str">
        <f>IF(Badges!P333="A","A","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IF(Badges!P334="A","A"," ")</f>
        <v xml:space="preserve"> </v>
      </c>
    </row>
    <row r="54" spans="1:19">
      <c r="A54" s="289"/>
      <c r="B54" s="292" t="str">
        <f>Badges!C39</f>
        <v>Talk about three common reasons</v>
      </c>
      <c r="C54" s="290" t="str">
        <f>IF(Badges!P39="A","A"," ")</f>
        <v xml:space="preserve"> </v>
      </c>
      <c r="E54" s="289"/>
      <c r="F54" s="292" t="str">
        <f>Badges!C112</f>
        <v>Ask about an old photo</v>
      </c>
      <c r="G54" s="290" t="str">
        <f>IF(Badges!P112="A","A"," ")</f>
        <v xml:space="preserve"> </v>
      </c>
      <c r="I54" s="289"/>
      <c r="J54" s="292" t="str">
        <f>Badges!C186</f>
        <v>Find things that have different</v>
      </c>
      <c r="K54" s="290" t="str">
        <f>IF(Badges!P186="A","A","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IF(Badges!P40="A","A"," ")</f>
        <v xml:space="preserve"> </v>
      </c>
      <c r="E55" s="289"/>
      <c r="F55" s="292" t="str">
        <f>Badges!C113</f>
        <v>Talk about an object that has been</v>
      </c>
      <c r="G55" s="290" t="str">
        <f>IF(Badges!P113="A","A"," ")</f>
        <v xml:space="preserve"> </v>
      </c>
      <c r="I55" s="289"/>
      <c r="J55" s="292" t="str">
        <f>Badges!C187</f>
        <v>Try an arm or leg touch test</v>
      </c>
      <c r="K55" s="290" t="str">
        <f>IF(Badges!P187="A","A"," ")</f>
        <v xml:space="preserve"> </v>
      </c>
      <c r="M55" s="289"/>
      <c r="N55" s="292" t="str">
        <f>Badges!C263</f>
        <v>Play bingo at a pet store</v>
      </c>
      <c r="O55" s="290" t="str">
        <f>IF(Badges!P263="A","A"," ")</f>
        <v xml:space="preserve"> </v>
      </c>
      <c r="Q55" s="289"/>
      <c r="R55" s="292" t="str">
        <f>Badges!C336</f>
        <v>Write a name poem</v>
      </c>
      <c r="S55" s="290" t="str">
        <f>IF(Badges!P336="A","A"," ")</f>
        <v xml:space="preserve"> </v>
      </c>
    </row>
    <row r="56" spans="1:19">
      <c r="A56" s="289"/>
      <c r="B56" s="292" t="str">
        <f>Badges!C41</f>
        <v>Find out about bandages</v>
      </c>
      <c r="C56" s="290" t="str">
        <f>IF(Badges!P41="A","A"," ")</f>
        <v xml:space="preserve"> </v>
      </c>
      <c r="E56" s="289"/>
      <c r="F56" s="292" t="str">
        <f>Badges!C114</f>
        <v>Ask about an object that belongs</v>
      </c>
      <c r="G56" s="290" t="str">
        <f>IF(Badges!P114="A","A"," ")</f>
        <v xml:space="preserve"> </v>
      </c>
      <c r="I56" s="289"/>
      <c r="J56" s="292" t="str">
        <f>Badges!C188</f>
        <v>Try Braille</v>
      </c>
      <c r="K56" s="290" t="str">
        <f>IF(Badges!P188="A","A"," ")</f>
        <v xml:space="preserve"> </v>
      </c>
      <c r="M56" s="289"/>
      <c r="N56" s="292" t="str">
        <f>Badges!C264</f>
        <v>Play bingo at a veterinarian's office</v>
      </c>
      <c r="O56" s="290" t="str">
        <f>IF(Badges!P264="A","A"," ")</f>
        <v xml:space="preserve"> </v>
      </c>
      <c r="Q56" s="289"/>
      <c r="R56" s="292" t="str">
        <f>Badges!C337</f>
        <v>Give something special to a friend</v>
      </c>
      <c r="S56" s="290" t="str">
        <f>IF(Badges!P337="A","A","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IF(Badges!P265="A","A"," ")</f>
        <v xml:space="preserve"> </v>
      </c>
      <c r="Q57" s="289"/>
      <c r="R57" s="292" t="str">
        <f>Badges!C338</f>
        <v>Be a friend to someone you don't</v>
      </c>
      <c r="S57" s="290" t="str">
        <f>IF(Badges!P338="A","A"," ")</f>
        <v xml:space="preserve"> </v>
      </c>
    </row>
    <row r="58" spans="1:19">
      <c r="A58" s="289"/>
      <c r="B58" s="292" t="str">
        <f>Badges!C43</f>
        <v>Create a "happy box" with five</v>
      </c>
      <c r="C58" s="290" t="str">
        <f>IF(Badges!P43="A","A"," ")</f>
        <v xml:space="preserve"> </v>
      </c>
      <c r="E58" s="289"/>
      <c r="F58" s="292" t="str">
        <f>Badges!C116</f>
        <v>Have a "family tree" potluck party</v>
      </c>
      <c r="G58" s="290" t="str">
        <f>IF(Badges!P116="A","A","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IF(Badges!P44="A","A"," ")</f>
        <v xml:space="preserve"> </v>
      </c>
      <c r="E59" s="289"/>
      <c r="F59" s="292" t="str">
        <f>Badges!C117</f>
        <v>Make a family crest</v>
      </c>
      <c r="G59" s="290" t="str">
        <f>IF(Badges!P117="A","A"," ")</f>
        <v xml:space="preserve"> </v>
      </c>
      <c r="I59" s="289"/>
      <c r="J59" s="292" t="str">
        <f>Badges!C193</f>
        <v>Find a trail</v>
      </c>
      <c r="K59" s="290" t="str">
        <f>IF(Badges!P193="A","A"," ")</f>
        <v xml:space="preserve"> </v>
      </c>
      <c r="M59" s="289"/>
      <c r="N59" s="292" t="str">
        <f>Badges!C267</f>
        <v>Be the cage or tank cleaner</v>
      </c>
      <c r="O59" s="290" t="str">
        <f>IF(Badges!P267="A","A"," ")</f>
        <v xml:space="preserve"> </v>
      </c>
      <c r="Q59" s="289"/>
      <c r="R59" s="292" t="str">
        <f>Badges!C340</f>
        <v>Do a friend's favorite thing</v>
      </c>
      <c r="S59" s="290" t="str">
        <f>IF(Badges!P340="A","A"," ")</f>
        <v xml:space="preserve"> </v>
      </c>
    </row>
    <row r="60" spans="1:19">
      <c r="A60" s="289"/>
      <c r="B60" s="292" t="str">
        <f>Badges!C45</f>
        <v xml:space="preserve">Moving helps our bodies feel </v>
      </c>
      <c r="C60" s="290" t="str">
        <f>IF(Badges!P45="A","A"," ")</f>
        <v xml:space="preserve"> </v>
      </c>
      <c r="E60" s="289"/>
      <c r="F60" s="292" t="str">
        <f>Badges!C118</f>
        <v>Become pen pals with another</v>
      </c>
      <c r="G60" s="290" t="str">
        <f>IF(Badges!P118="A","A"," ")</f>
        <v xml:space="preserve"> </v>
      </c>
      <c r="I60" s="289"/>
      <c r="J60" s="292" t="str">
        <f>Badges!C194</f>
        <v>Ask an expert</v>
      </c>
      <c r="K60" s="290" t="str">
        <f>IF(Badges!P194="A","A"," ")</f>
        <v xml:space="preserve"> </v>
      </c>
      <c r="M60" s="289"/>
      <c r="N60" s="292" t="str">
        <f>Badges!C268</f>
        <v>Learn how to muck out a stall</v>
      </c>
      <c r="O60" s="290" t="str">
        <f>IF(Badges!P268="A","A"," ")</f>
        <v xml:space="preserve"> </v>
      </c>
      <c r="Q60" s="289"/>
      <c r="R60" s="292" t="str">
        <f>Badges!C341</f>
        <v>Share a favorite activity with a friend</v>
      </c>
      <c r="S60" s="290" t="str">
        <f>IF(Badges!P341="A","A","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IF(Badges!P195="A","A"," ")</f>
        <v xml:space="preserve"> </v>
      </c>
      <c r="M61" s="289"/>
      <c r="N61" s="292" t="str">
        <f>Badges!C269</f>
        <v>Make a cozy sleeping space for a</v>
      </c>
      <c r="O61" s="290" t="str">
        <f>IF(Badges!P269="A","A"," ")</f>
        <v xml:space="preserve"> </v>
      </c>
      <c r="Q61" s="289"/>
      <c r="R61" s="292" t="str">
        <f>Badges!C342</f>
        <v>Try a game or activity that's new to</v>
      </c>
      <c r="S61" s="290" t="str">
        <f>IF(Badges!P342="A","A"," ")</f>
        <v xml:space="preserve"> </v>
      </c>
    </row>
    <row r="62" spans="1:19" ht="12.75" customHeight="1">
      <c r="A62" s="289"/>
      <c r="B62" s="292" t="str">
        <f>Badges!C47</f>
        <v>Visit a doctor, dentist, or</v>
      </c>
      <c r="C62" s="290" t="str">
        <f>IF(Badges!P47="A","A","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IF(Badges!P48="A","A"," ")</f>
        <v xml:space="preserve"> </v>
      </c>
      <c r="E63" s="289"/>
      <c r="F63" s="292" t="str">
        <f>Badges!C124</f>
        <v>Visit an art gallery or museum</v>
      </c>
      <c r="G63" s="290" t="str">
        <f>IF(Badges!P124="A","A"," ")</f>
        <v xml:space="preserve"> </v>
      </c>
      <c r="I63" s="289"/>
      <c r="J63" s="292" t="str">
        <f>Badges!C197</f>
        <v>Learn to follow trail signs</v>
      </c>
      <c r="K63" s="290" t="str">
        <f>IF(Badges!P197="A","A"," ")</f>
        <v xml:space="preserve"> </v>
      </c>
      <c r="M63" s="289"/>
      <c r="N63" s="292" t="str">
        <f>Badges!C271</f>
        <v>Ask a veterinarian about health</v>
      </c>
      <c r="O63" s="290" t="str">
        <f>IF(Badges!P271="A","A"," ")</f>
        <v xml:space="preserve"> </v>
      </c>
      <c r="Q63" s="289"/>
      <c r="R63" s="292" t="str">
        <f>Badges!C344</f>
        <v>Practice being a good listener</v>
      </c>
      <c r="S63" s="290" t="str">
        <f>IF(Badges!P344="A","A"," ")</f>
        <v xml:space="preserve"> </v>
      </c>
    </row>
    <row r="64" spans="1:19">
      <c r="A64" s="289"/>
      <c r="B64" s="292" t="str">
        <f>Badges!C49</f>
        <v>Meet someone who works in an</v>
      </c>
      <c r="C64" s="290" t="str">
        <f>IF(Badges!P49="A","A"," ")</f>
        <v xml:space="preserve"> </v>
      </c>
      <c r="E64" s="289"/>
      <c r="F64" s="292" t="str">
        <f>Badges!C125</f>
        <v>Look for clay in your life</v>
      </c>
      <c r="G64" s="290" t="str">
        <f>IF(Badges!P125="A","A"," ")</f>
        <v xml:space="preserve"> </v>
      </c>
      <c r="I64" s="289"/>
      <c r="J64" s="292" t="str">
        <f>Badges!C198</f>
        <v>Practice observation on a</v>
      </c>
      <c r="K64" s="290" t="str">
        <f>IF(Badges!P198="A","A"," ")</f>
        <v xml:space="preserve"> </v>
      </c>
      <c r="M64" s="289"/>
      <c r="N64" s="292" t="str">
        <f>Badges!C272</f>
        <v>Help a dog get exercise for one</v>
      </c>
      <c r="O64" s="290" t="str">
        <f>IF(Badges!P272="A","A"," ")</f>
        <v xml:space="preserve"> </v>
      </c>
      <c r="Q64" s="289"/>
      <c r="R64" s="292" t="str">
        <f>Badges!C345</f>
        <v>Remember what you agree about</v>
      </c>
      <c r="S64" s="290" t="str">
        <f>IF(Badges!P345="A","A"," ")</f>
        <v xml:space="preserve"> </v>
      </c>
    </row>
    <row r="65" spans="1:19">
      <c r="A65" s="466" t="str">
        <f>Badges!B52</f>
        <v>Dancer</v>
      </c>
      <c r="B65" s="467"/>
      <c r="C65" s="467"/>
      <c r="E65" s="289"/>
      <c r="F65" s="292" t="str">
        <f>Badges!C126</f>
        <v>Look in books, magazines, or</v>
      </c>
      <c r="G65" s="290" t="str">
        <f>IF(Badges!P126="A","A"," ")</f>
        <v xml:space="preserve"> </v>
      </c>
      <c r="I65" s="289"/>
      <c r="J65" s="292" t="str">
        <f>Badges!C199</f>
        <v>Know the trail</v>
      </c>
      <c r="K65" s="290" t="str">
        <f>IF(Badges!P199="A","A"," ")</f>
        <v xml:space="preserve"> </v>
      </c>
      <c r="M65" s="289"/>
      <c r="N65" s="292" t="str">
        <f>Badges!C273</f>
        <v>Find out how to keep different</v>
      </c>
      <c r="O65" s="290" t="str">
        <f>IF(Badges!P273="A","A"," ")</f>
        <v xml:space="preserve"> </v>
      </c>
      <c r="Q65" s="289"/>
      <c r="R65" s="292" t="str">
        <f>Badges!C346</f>
        <v>Find kind words</v>
      </c>
      <c r="S65" s="290" t="str">
        <f>IF(Badges!P346="A","A","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IF(Badges!P54="A","A"," ")</f>
        <v xml:space="preserve"> </v>
      </c>
      <c r="E67" s="289"/>
      <c r="F67" s="292" t="str">
        <f>Badges!C128</f>
        <v>Visit a potter's studio</v>
      </c>
      <c r="G67" s="290" t="str">
        <f>IF(Badges!P128="A","A"," ")</f>
        <v xml:space="preserve"> </v>
      </c>
      <c r="I67" s="289"/>
      <c r="J67" s="292" t="str">
        <f>Badges!C201</f>
        <v>Visit an outdoor store</v>
      </c>
      <c r="K67" s="290" t="str">
        <f>IF(Badges!P201="A","A"," ")</f>
        <v xml:space="preserve"> </v>
      </c>
      <c r="M67" s="289"/>
      <c r="N67" s="292" t="str">
        <f>Badges!C275</f>
        <v>Make up a game to play with a pet</v>
      </c>
      <c r="O67" s="290" t="str">
        <f>IF(Badges!P275="A","A"," ")</f>
        <v xml:space="preserve"> </v>
      </c>
      <c r="Q67" s="289"/>
      <c r="R67" s="292" t="str">
        <f>Badges!C348</f>
        <v>Invite another Brownie group to an</v>
      </c>
      <c r="S67" s="290" t="str">
        <f>IF(Badges!P348="A","A"," ")</f>
        <v xml:space="preserve"> </v>
      </c>
    </row>
    <row r="68" spans="1:19">
      <c r="A68" s="289"/>
      <c r="B68" s="292" t="str">
        <f>Badges!C55</f>
        <v>Make your warm-up animal themed</v>
      </c>
      <c r="C68" s="290" t="str">
        <f>IF(Badges!P55="A","A"," ")</f>
        <v xml:space="preserve"> </v>
      </c>
      <c r="E68" s="289"/>
      <c r="F68" s="292" t="str">
        <f>Badges!C129</f>
        <v>Invite a craft teacher to your</v>
      </c>
      <c r="G68" s="290" t="str">
        <f>IF(Badges!P129="A","A"," ")</f>
        <v xml:space="preserve"> </v>
      </c>
      <c r="I68" s="289"/>
      <c r="J68" s="292" t="str">
        <f>Badges!C202</f>
        <v>Ask an older Girl Scout</v>
      </c>
      <c r="K68" s="290" t="str">
        <f>IF(Badges!P202="A","A"," ")</f>
        <v xml:space="preserve"> </v>
      </c>
      <c r="M68" s="289"/>
      <c r="N68" s="292" t="str">
        <f>Badges!C276</f>
        <v>Make a simple pet toy</v>
      </c>
      <c r="O68" s="290" t="str">
        <f>IF(Badges!P276="A","A"," ")</f>
        <v xml:space="preserve"> </v>
      </c>
      <c r="Q68" s="289"/>
      <c r="R68" s="292" t="str">
        <f>Badges!C349</f>
        <v>Sit at a different table or area at</v>
      </c>
      <c r="S68" s="290" t="str">
        <f>IF(Badges!P349="A","A"," ")</f>
        <v xml:space="preserve"> </v>
      </c>
    </row>
    <row r="69" spans="1:19">
      <c r="A69" s="289"/>
      <c r="B69" s="292" t="str">
        <f>Badges!C56</f>
        <v>Use the music</v>
      </c>
      <c r="C69" s="290" t="str">
        <f>IF(Badges!P56="A","A"," ")</f>
        <v xml:space="preserve"> </v>
      </c>
      <c r="E69" s="289"/>
      <c r="F69" s="292" t="str">
        <f>Badges!C130</f>
        <v xml:space="preserve">Go to a pottery class at a </v>
      </c>
      <c r="G69" s="290" t="str">
        <f>IF(Badges!P130="A","A"," ")</f>
        <v xml:space="preserve"> </v>
      </c>
      <c r="I69" s="289"/>
      <c r="J69" s="292" t="str">
        <f>Badges!C203</f>
        <v>Invite an experienced hiker to your</v>
      </c>
      <c r="K69" s="290" t="str">
        <f>IF(Badges!P203="A","A"," ")</f>
        <v xml:space="preserve"> </v>
      </c>
      <c r="M69" s="289"/>
      <c r="N69" s="292" t="str">
        <f>Badges!C277</f>
        <v>Learn about how three different</v>
      </c>
      <c r="O69" s="290" t="str">
        <f>IF(Badges!P277="A","A"," ")</f>
        <v xml:space="preserve"> </v>
      </c>
      <c r="Q69" s="289"/>
      <c r="R69" s="292" t="str">
        <f>Badges!C350</f>
        <v>Go to a dance or art class, sports</v>
      </c>
      <c r="S69" s="290" t="str">
        <f>IF(Badges!P350="A","A"," ")</f>
        <v xml:space="preserve"> </v>
      </c>
    </row>
    <row r="70" spans="1:19" ht="23.25">
      <c r="A70" s="471" t="str">
        <f ca="1">MID(CELL("filename",A8),FIND(IF(ISERROR(FIND("]",CELL("filename",A8))),"$","]"),CELL("filename",A8))+1,256)</f>
        <v>Brownie 13</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IF('Age-Level'!P6="A","A","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IF('Age-Level'!P7="A","A"," ")</f>
        <v xml:space="preserve"> </v>
      </c>
    </row>
    <row r="73" spans="1:19">
      <c r="A73" s="485" t="str">
        <f>Summary!A23</f>
        <v>Painting</v>
      </c>
      <c r="B73" s="486"/>
      <c r="C73" s="342" t="str">
        <f>IF(Badges!P376="C","C",IF(Badges!P376="P","P",""))</f>
        <v/>
      </c>
      <c r="E73" s="289"/>
      <c r="F73" s="292" t="str">
        <f>Badges!C387</f>
        <v>Play popcorn</v>
      </c>
      <c r="G73" s="290" t="str">
        <f>IF(Badges!P387="A","A"," ")</f>
        <v xml:space="preserve"> </v>
      </c>
      <c r="I73" s="289"/>
      <c r="J73" s="292" t="str">
        <f>Badges!C460</f>
        <v>Get tips from a medical professional</v>
      </c>
      <c r="K73" s="290" t="str">
        <f>IF(Badges!P460="A","A"," ")</f>
        <v xml:space="preserve"> </v>
      </c>
      <c r="M73" s="289"/>
      <c r="N73" s="292" t="str">
        <f>Badges!C534</f>
        <v>Go to the movies with a friend</v>
      </c>
      <c r="O73" s="290" t="str">
        <f>IF(Badges!P534="A","A"," ")</f>
        <v xml:space="preserve"> </v>
      </c>
      <c r="Q73" s="479" t="str">
        <f>'Age-Level'!C8</f>
        <v>Cookie Pin (Year 1)</v>
      </c>
      <c r="R73" s="479"/>
      <c r="S73" s="297" t="str">
        <f>IF('Age-Level'!P8="A","A"," ")</f>
        <v xml:space="preserve"> </v>
      </c>
    </row>
    <row r="74" spans="1:19">
      <c r="A74" s="475" t="str">
        <f>Summary!A24</f>
        <v>Fair Play</v>
      </c>
      <c r="B74" s="476"/>
      <c r="C74" s="291" t="str">
        <f>IF(Badges!P399="C","C",IF(Badges!P399="P","P",""))</f>
        <v/>
      </c>
      <c r="E74" s="289"/>
      <c r="F74" s="292" t="str">
        <f>Badges!C388</f>
        <v>Untangle yourself from a human</v>
      </c>
      <c r="G74" s="290" t="str">
        <f>IF(Badges!P388="A","A"," ")</f>
        <v xml:space="preserve"> </v>
      </c>
      <c r="I74" s="289"/>
      <c r="J74" s="292" t="str">
        <f>Badges!C461</f>
        <v>Learn with the Red Cross</v>
      </c>
      <c r="K74" s="290" t="str">
        <f>IF(Badges!P461="A","A"," ")</f>
        <v xml:space="preserve"> </v>
      </c>
      <c r="M74" s="289"/>
      <c r="N74" s="292" t="str">
        <f>Badges!C535</f>
        <v>Get outdoors</v>
      </c>
      <c r="O74" s="290" t="str">
        <f>IF(Badges!P535="A","A"," ")</f>
        <v xml:space="preserve"> </v>
      </c>
      <c r="Q74" s="479" t="str">
        <f>'Age-Level'!C9</f>
        <v>Cookie Rally (Year 2)</v>
      </c>
      <c r="R74" s="479"/>
      <c r="S74" s="297" t="str">
        <f>IF('Age-Level'!P9="A","A"," ")</f>
        <v xml:space="preserve"> </v>
      </c>
    </row>
    <row r="75" spans="1:19">
      <c r="A75" s="475" t="str">
        <f>Summary!A25</f>
        <v>Celebrating Community</v>
      </c>
      <c r="B75" s="476"/>
      <c r="C75" s="291" t="str">
        <f>IF(Badges!P422="C","C",IF(Badges!P422="P","P",""))</f>
        <v/>
      </c>
      <c r="E75" s="289"/>
      <c r="F75" s="292" t="str">
        <f>Badges!C389</f>
        <v>Try a game of Octopus Tag</v>
      </c>
      <c r="G75" s="290" t="str">
        <f>IF(Badges!P389="A","A"," ")</f>
        <v xml:space="preserve"> </v>
      </c>
      <c r="I75" s="289"/>
      <c r="J75" s="292" t="str">
        <f>Badges!C462</f>
        <v>Talk to an EMT</v>
      </c>
      <c r="K75" s="290" t="str">
        <f>IF(Badges!P462="A","A"," ")</f>
        <v xml:space="preserve"> </v>
      </c>
      <c r="M75" s="289"/>
      <c r="N75" s="292" t="str">
        <f>Badges!C536</f>
        <v>Have fun with friends</v>
      </c>
      <c r="O75" s="290" t="str">
        <f>IF(Badges!P536="A","A"," ")</f>
        <v xml:space="preserve"> </v>
      </c>
      <c r="Q75" s="479" t="str">
        <f>'Age-Level'!C10</f>
        <v>Cookie Sales (Year 2)</v>
      </c>
      <c r="R75" s="479"/>
      <c r="S75" s="297" t="str">
        <f>IF('Age-Level'!P10="A","A"," ")</f>
        <v xml:space="preserve"> </v>
      </c>
    </row>
    <row r="76" spans="1:19">
      <c r="A76" s="475" t="str">
        <f>Summary!A26</f>
        <v>Snacks</v>
      </c>
      <c r="B76" s="476"/>
      <c r="C76" s="291" t="str">
        <f>IF(Badges!P445="C","C",IF(Badges!P445="P","P",""))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IF('Age-Level'!P11="A","A"," ")</f>
        <v xml:space="preserve"> </v>
      </c>
    </row>
    <row r="77" spans="1:19">
      <c r="A77" s="475" t="str">
        <f>Summary!A27</f>
        <v>Brownie First Aid</v>
      </c>
      <c r="B77" s="476"/>
      <c r="C77" s="291" t="str">
        <f>IF(Badges!P468="C","C",IF(Badges!P468="P","P",""))</f>
        <v/>
      </c>
      <c r="E77" s="289"/>
      <c r="F77" s="292" t="str">
        <f>Badges!C391</f>
        <v>See a sport live or on television</v>
      </c>
      <c r="G77" s="290" t="str">
        <f>IF(Badges!P391="A","A"," ")</f>
        <v xml:space="preserve"> </v>
      </c>
      <c r="I77" s="289"/>
      <c r="J77" s="292" t="str">
        <f>Badges!C464</f>
        <v>Take a hike</v>
      </c>
      <c r="K77" s="290" t="str">
        <f>IF(Badges!P464="A","A"," ")</f>
        <v xml:space="preserve"> </v>
      </c>
      <c r="M77" s="289">
        <v>1</v>
      </c>
      <c r="N77" s="292" t="str">
        <f>Badges!C540</f>
        <v>Learn what every person needs</v>
      </c>
      <c r="O77" s="304"/>
      <c r="Q77" s="479" t="str">
        <f>Summary!A66</f>
        <v>Fall Sales (Year 1)</v>
      </c>
      <c r="R77" s="479"/>
      <c r="S77" s="291" t="str">
        <f>IF('Age-Level'!P13="A","A","")</f>
        <v/>
      </c>
    </row>
    <row r="78" spans="1:19">
      <c r="A78" s="475" t="str">
        <f>Summary!A28</f>
        <v>Brownie Girl Scout Way</v>
      </c>
      <c r="B78" s="476"/>
      <c r="C78" s="291" t="str">
        <f>IF(Badges!P491="C","C",IF(Badges!P491="P","P",""))</f>
        <v/>
      </c>
      <c r="E78" s="289"/>
      <c r="F78" s="292" t="str">
        <f>Badges!C392</f>
        <v>Make more points</v>
      </c>
      <c r="G78" s="290" t="str">
        <f>IF(Badges!P392="A","A"," ")</f>
        <v xml:space="preserve"> </v>
      </c>
      <c r="I78" s="289"/>
      <c r="J78" s="292" t="str">
        <f>Badges!C465</f>
        <v>Read all about it</v>
      </c>
      <c r="K78" s="290" t="str">
        <f>IF(Badges!P465="A","A"," ")</f>
        <v xml:space="preserve"> </v>
      </c>
      <c r="M78" s="289"/>
      <c r="N78" s="292" t="str">
        <f>Badges!C541</f>
        <v>Create a list</v>
      </c>
      <c r="O78" s="290" t="str">
        <f>IF(Badges!P541="A","A"," ")</f>
        <v xml:space="preserve"> </v>
      </c>
      <c r="Q78" s="479" t="str">
        <f>Summary!A67</f>
        <v>Fall Sales (Year 2)</v>
      </c>
      <c r="R78" s="479"/>
      <c r="S78" s="291" t="str">
        <f>IF('Age-Level'!P14="A","A","")</f>
        <v/>
      </c>
    </row>
    <row r="79" spans="1:19">
      <c r="A79" s="477" t="str">
        <f>Summary!A29</f>
        <v>Bugs</v>
      </c>
      <c r="B79" s="478"/>
      <c r="C79" s="341" t="str">
        <f>IF(Badges!P514="C","C",IF(Badges!P514="P","P",""))</f>
        <v/>
      </c>
      <c r="E79" s="289"/>
      <c r="F79" s="292" t="str">
        <f>Badges!C393</f>
        <v>Keep score for a sport you play</v>
      </c>
      <c r="G79" s="290" t="str">
        <f>IF(Badges!P393="A","A"," ")</f>
        <v xml:space="preserve"> </v>
      </c>
      <c r="I79" s="289"/>
      <c r="J79" s="292" t="str">
        <f>Badges!C466</f>
        <v>Talk to an outdoor expert</v>
      </c>
      <c r="K79" s="290" t="str">
        <f>IF(Badges!P466="A","A"," ")</f>
        <v xml:space="preserve"> </v>
      </c>
      <c r="M79" s="289"/>
      <c r="N79" s="292" t="str">
        <f>Badges!C542</f>
        <v>Create posters</v>
      </c>
      <c r="O79" s="290" t="str">
        <f>IF(Badges!P542="A","A"," ")</f>
        <v xml:space="preserve"> </v>
      </c>
      <c r="Q79" s="479" t="str">
        <f>Summary!A68</f>
        <v>Thinking Day (Year 1)</v>
      </c>
      <c r="R79" s="479"/>
      <c r="S79" s="291" t="str">
        <f>IF('Age-Level'!P16="A","A","")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IF(Badges!P543="A","A"," ")</f>
        <v xml:space="preserve"> </v>
      </c>
      <c r="Q80" s="479" t="str">
        <f>Summary!A69</f>
        <v>Thinking Day (Year 2)</v>
      </c>
      <c r="R80" s="479"/>
      <c r="S80" s="291" t="str">
        <f>IF('Age-Level'!P17="A","A","")</f>
        <v/>
      </c>
    </row>
    <row r="81" spans="1:22">
      <c r="A81" s="485" t="str">
        <f>Summary!A31</f>
        <v>Money Manager</v>
      </c>
      <c r="B81" s="486"/>
      <c r="C81" s="342" t="str">
        <f>IF(Badges!P538="C","C",IF(Badges!P538="P","P",""))</f>
        <v/>
      </c>
      <c r="E81" s="289"/>
      <c r="F81" s="292" t="str">
        <f>Badges!C395</f>
        <v xml:space="preserve">Make a team relay that </v>
      </c>
      <c r="G81" s="290" t="str">
        <f>IF(Badges!P395="A","A","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IF('Age-Level'!P19="A","A","")</f>
        <v/>
      </c>
    </row>
    <row r="82" spans="1:22">
      <c r="A82" s="475" t="str">
        <f>Summary!A32</f>
        <v>Philanthropist</v>
      </c>
      <c r="B82" s="476"/>
      <c r="C82" s="291" t="str">
        <f>IF(Badges!P561="C","C",IF(Badges!P561="P","P",""))</f>
        <v/>
      </c>
      <c r="E82" s="289"/>
      <c r="F82" s="292" t="str">
        <f>Badges!C396</f>
        <v>Make a theme day</v>
      </c>
      <c r="G82" s="290" t="str">
        <f>IF(Badges!P396="A","A"," ")</f>
        <v xml:space="preserve"> </v>
      </c>
      <c r="I82" s="289"/>
      <c r="J82" s="292" t="str">
        <f>Badges!C471</f>
        <v>Learn three new Girl Scout songs</v>
      </c>
      <c r="K82" s="290" t="str">
        <f>IF(Badges!P471="A","A"," ")</f>
        <v xml:space="preserve"> </v>
      </c>
      <c r="M82" s="289"/>
      <c r="N82" s="292" t="str">
        <f>Badges!C545</f>
        <v>Do you own research</v>
      </c>
      <c r="O82" s="290" t="str">
        <f>IF(Badges!P545="A","A"," ")</f>
        <v xml:space="preserve"> </v>
      </c>
      <c r="Q82" s="479" t="str">
        <f>Summary!A71</f>
        <v>Rededication (1st year)</v>
      </c>
      <c r="R82" s="479"/>
      <c r="S82" s="291" t="str">
        <f>IF('Age-Level'!P20="A","A","")</f>
        <v/>
      </c>
    </row>
    <row r="83" spans="1:22">
      <c r="A83" s="491" t="str">
        <f>Summary!A33</f>
        <v>Cookie Business</v>
      </c>
      <c r="B83" s="492"/>
      <c r="C83" s="493"/>
      <c r="D83" s="133"/>
      <c r="E83" s="289"/>
      <c r="F83" s="292" t="str">
        <f>Badges!C397</f>
        <v>Make up a championship</v>
      </c>
      <c r="G83" s="290" t="str">
        <f>IF(Badges!P397="A","A"," ")</f>
        <v xml:space="preserve"> </v>
      </c>
      <c r="I83" s="289"/>
      <c r="J83" s="292" t="str">
        <f>Badges!C472</f>
        <v>Learn a new singing game</v>
      </c>
      <c r="K83" s="290" t="str">
        <f>IF(Badges!P472="A","A"," ")</f>
        <v xml:space="preserve"> </v>
      </c>
      <c r="M83" s="289"/>
      <c r="N83" s="292" t="str">
        <f>Badges!C546</f>
        <v>Take a field trip</v>
      </c>
      <c r="O83" s="290" t="str">
        <f>IF(Badges!P546="A","A"," ")</f>
        <v xml:space="preserve"> </v>
      </c>
      <c r="Q83" s="479" t="str">
        <f>Summary!A72</f>
        <v>Rededication (2nd year)</v>
      </c>
      <c r="R83" s="479"/>
      <c r="S83" s="291" t="str">
        <f>IF('Age-Level'!P21="A","A","")</f>
        <v/>
      </c>
    </row>
    <row r="84" spans="1:22">
      <c r="A84" s="475" t="str">
        <f>Summary!A34</f>
        <v>Meet My Customers</v>
      </c>
      <c r="B84" s="476"/>
      <c r="C84" s="291" t="str">
        <f>IF(Badges!P575="C","C",IF(Badges!P575="P","P",""))</f>
        <v/>
      </c>
      <c r="E84" s="466" t="str">
        <f>Badges!B400</f>
        <v>Celebrating Community</v>
      </c>
      <c r="F84" s="466"/>
      <c r="G84" s="466"/>
      <c r="I84" s="289"/>
      <c r="J84" s="292" t="str">
        <f>Badges!C473</f>
        <v>Make up your own song based on</v>
      </c>
      <c r="K84" s="290" t="str">
        <f>IF(Badges!P473="A","A"," ")</f>
        <v xml:space="preserve"> </v>
      </c>
      <c r="M84" s="289"/>
      <c r="N84" s="292" t="str">
        <f>Badges!C547</f>
        <v>Invite a guest speaker</v>
      </c>
      <c r="O84" s="290" t="str">
        <f>IF(Badges!P547="A","A"," ")</f>
        <v xml:space="preserve"> </v>
      </c>
      <c r="Q84" s="479" t="str">
        <f>Summary!A73</f>
        <v>Rededication (3rd year)</v>
      </c>
      <c r="R84" s="479"/>
      <c r="S84" s="291" t="str">
        <f>IF('Age-Level'!P22="A","A","")</f>
        <v/>
      </c>
    </row>
    <row r="85" spans="1:22">
      <c r="A85" s="475" t="str">
        <f>Summary!A35</f>
        <v>Give Back</v>
      </c>
      <c r="B85" s="476"/>
      <c r="C85" s="291" t="str">
        <f>IF(Badges!P588="C","C",IF(Badges!P588="P","P",""))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IF('Age-Level'!P29="C","C","")</f>
        <v/>
      </c>
    </row>
    <row r="86" spans="1:22">
      <c r="A86" s="351"/>
      <c r="B86" s="351"/>
      <c r="C86" s="365"/>
      <c r="E86" s="289"/>
      <c r="F86" s="292" t="str">
        <f>Badges!C402</f>
        <v>Go on a flag hunt</v>
      </c>
      <c r="G86" s="290" t="str">
        <f>IF(Badges!P402="A","A"," ")</f>
        <v xml:space="preserve"> </v>
      </c>
      <c r="I86" s="289"/>
      <c r="J86" s="292" t="str">
        <f>Badges!C475</f>
        <v>Throw a birthday bash</v>
      </c>
      <c r="K86" s="290" t="str">
        <f>IF(Badges!P475="A","A"," ")</f>
        <v xml:space="preserve"> </v>
      </c>
      <c r="M86" s="289"/>
      <c r="N86" s="292" t="str">
        <f>Badges!C549</f>
        <v>Do you own research</v>
      </c>
      <c r="O86" s="290" t="str">
        <f>IF(Badges!P549="A","A"," ")</f>
        <v xml:space="preserve"> </v>
      </c>
      <c r="Q86" s="301">
        <v>1</v>
      </c>
      <c r="R86" s="354" t="str">
        <f>'Age-Level'!C24</f>
        <v>Choose one line from the Law</v>
      </c>
      <c r="S86" s="291" t="str">
        <f>IF('Age-Level'!P24="A","A","")</f>
        <v/>
      </c>
    </row>
    <row r="87" spans="1:22">
      <c r="A87" s="464" t="s">
        <v>83</v>
      </c>
      <c r="B87" s="465"/>
      <c r="C87" s="465"/>
      <c r="E87" s="289"/>
      <c r="F87" s="292" t="str">
        <f>Badges!C403</f>
        <v>Draw your state's symbols</v>
      </c>
      <c r="G87" s="290" t="str">
        <f>IF(Badges!P403="A","A"," ")</f>
        <v xml:space="preserve"> </v>
      </c>
      <c r="I87" s="289"/>
      <c r="J87" s="292" t="str">
        <f>Badges!C476</f>
        <v>Make a birthday card for a Daisy</v>
      </c>
      <c r="K87" s="290" t="str">
        <f>IF(Badges!P476="A","A"," ")</f>
        <v xml:space="preserve"> </v>
      </c>
      <c r="M87" s="289"/>
      <c r="N87" s="292" t="str">
        <f>Badges!C550</f>
        <v>Get secondhand knowledge</v>
      </c>
      <c r="O87" s="290" t="str">
        <f>IF(Badges!P550="A","A"," ")</f>
        <v xml:space="preserve"> </v>
      </c>
      <c r="Q87" s="302">
        <v>2</v>
      </c>
      <c r="R87" s="354" t="str">
        <f>'Age-Level'!C25</f>
        <v>Find a woman in your community</v>
      </c>
      <c r="S87" s="291" t="str">
        <f>IF('Age-Level'!P25="A","A","")</f>
        <v/>
      </c>
    </row>
    <row r="88" spans="1:22">
      <c r="B88" s="497" t="str">
        <f>'Journey Awards'!A6</f>
        <v>Brownie Quest</v>
      </c>
      <c r="C88" s="498"/>
      <c r="E88" s="289"/>
      <c r="F88" s="292" t="str">
        <f>Badges!C404</f>
        <v>Find your own town's symbols</v>
      </c>
      <c r="G88" s="290" t="str">
        <f>IF(Badges!P404="A","A"," ")</f>
        <v xml:space="preserve"> </v>
      </c>
      <c r="I88" s="289"/>
      <c r="J88" s="292" t="str">
        <f>Badges!C477</f>
        <v>Make up a birthday message</v>
      </c>
      <c r="K88" s="290" t="str">
        <f>IF(Badges!P477="A","A"," ")</f>
        <v xml:space="preserve"> </v>
      </c>
      <c r="M88" s="289"/>
      <c r="N88" s="292" t="str">
        <f>Badges!C551</f>
        <v>Invite a guest speaker</v>
      </c>
      <c r="O88" s="290" t="str">
        <f>IF(Badges!P551="A","A"," ")</f>
        <v xml:space="preserve"> </v>
      </c>
      <c r="Q88" s="302">
        <v>3</v>
      </c>
      <c r="R88" s="354" t="str">
        <f>'Age-Level'!C26</f>
        <v>Gather three inspirational quotes</v>
      </c>
      <c r="S88" s="291" t="str">
        <f>IF('Age-Level'!P26="A","A","")</f>
        <v/>
      </c>
    </row>
    <row r="89" spans="1:22">
      <c r="B89" s="298" t="str">
        <f>'Journey Awards'!B7</f>
        <v>The Discover Key</v>
      </c>
      <c r="C89" s="297" t="str">
        <f>'Journey Awards'!P11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IF('Age-Level'!P27="A","A","")</f>
        <v/>
      </c>
    </row>
    <row r="90" spans="1:22">
      <c r="B90" s="298" t="str">
        <f>'Journey Awards'!B12</f>
        <v>The Connect Key</v>
      </c>
      <c r="C90" s="297" t="str">
        <f>'Journey Awards'!P16</f>
        <v/>
      </c>
      <c r="E90" s="289"/>
      <c r="F90" s="292" t="str">
        <f>Badges!C406</f>
        <v>Choose natinoal songs</v>
      </c>
      <c r="G90" s="290" t="str">
        <f>IF(Badges!P406="A","A"," ")</f>
        <v xml:space="preserve"> </v>
      </c>
      <c r="I90" s="289"/>
      <c r="J90" s="292" t="str">
        <f>Badges!C479</f>
        <v>Make up a game about your</v>
      </c>
      <c r="K90" s="290" t="str">
        <f>IF(Badges!P479="A","A"," ")</f>
        <v xml:space="preserve"> </v>
      </c>
      <c r="M90" s="289"/>
      <c r="N90" s="292" t="str">
        <f>Badges!C553</f>
        <v>Take a field trip</v>
      </c>
      <c r="O90" s="290" t="str">
        <f>IF(Badges!P553="A","A"," ")</f>
        <v xml:space="preserve"> </v>
      </c>
      <c r="Q90" s="355">
        <v>5</v>
      </c>
      <c r="R90" s="354" t="str">
        <f>'Age-Level'!C28</f>
        <v>Keep the connection strong.</v>
      </c>
      <c r="S90" s="291" t="str">
        <f>IF('Age-Level'!P28="A","A","")</f>
        <v/>
      </c>
    </row>
    <row r="91" spans="1:22">
      <c r="B91" s="298" t="str">
        <f>'Journey Awards'!B17</f>
        <v>The Take Action Key</v>
      </c>
      <c r="C91" s="297" t="str">
        <f>'Journey Awards'!P21</f>
        <v/>
      </c>
      <c r="E91" s="289"/>
      <c r="F91" s="292" t="str">
        <f>Badges!C407</f>
        <v>Pick three community songs</v>
      </c>
      <c r="G91" s="290" t="str">
        <f>IF(Badges!P407="A","A"," ")</f>
        <v xml:space="preserve"> </v>
      </c>
      <c r="I91" s="289"/>
      <c r="J91" s="292" t="str">
        <f>Badges!C480</f>
        <v>Create a story, play, or puppet</v>
      </c>
      <c r="K91" s="290" t="str">
        <f>IF(Badges!P480="A","A"," ")</f>
        <v xml:space="preserve"> </v>
      </c>
      <c r="M91" s="289"/>
      <c r="N91" s="292" t="str">
        <f>Badges!C554</f>
        <v>Invite a guest speaker</v>
      </c>
      <c r="O91" s="290" t="str">
        <f>IF(Badges!P554="A","A"," ")</f>
        <v xml:space="preserve"> </v>
      </c>
      <c r="Q91" s="489" t="str">
        <f>Summary!A75</f>
        <v>My Promise, My Faith (Year 2)</v>
      </c>
      <c r="R91" s="482"/>
      <c r="S91" s="336" t="str">
        <f>IF('Age-Level'!P35="C","C","")</f>
        <v/>
      </c>
    </row>
    <row r="92" spans="1:22">
      <c r="B92" s="298" t="str">
        <f>'Journey Awards'!B22</f>
        <v>The Brownie Quest Award</v>
      </c>
      <c r="C92" s="297" t="str">
        <f>'Journey Awards'!P24</f>
        <v/>
      </c>
      <c r="E92" s="289"/>
      <c r="F92" s="292" t="str">
        <f>Badges!C408</f>
        <v>Find three celebration songs</v>
      </c>
      <c r="G92" s="290" t="str">
        <f>IF(Badges!P408="A","A"," ")</f>
        <v xml:space="preserve"> </v>
      </c>
      <c r="I92" s="289"/>
      <c r="J92" s="292" t="str">
        <f>Badges!C481</f>
        <v>Make a team mural, collage, flag</v>
      </c>
      <c r="K92" s="290" t="str">
        <f>IF(Badges!P481="A","A"," ")</f>
        <v xml:space="preserve"> </v>
      </c>
      <c r="M92" s="289"/>
      <c r="N92" s="292" t="str">
        <f>Badges!C555</f>
        <v>Find out about helping people</v>
      </c>
      <c r="O92" s="290" t="str">
        <f>IF(Badges!P555="A","A"," ")</f>
        <v xml:space="preserve"> </v>
      </c>
      <c r="Q92" s="301">
        <v>1</v>
      </c>
      <c r="R92" s="354" t="str">
        <f>'Age-Level'!C31</f>
        <v>Choose one line from the Law</v>
      </c>
      <c r="S92" s="291" t="str">
        <f>IF('Age-Level'!P31="A","A","")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IF('Age-Level'!P32="A","A","")</f>
        <v/>
      </c>
    </row>
    <row r="94" spans="1:22">
      <c r="A94" s="349"/>
      <c r="B94" s="298" t="str">
        <f>'Journey Awards'!B28</f>
        <v>LOVE Water</v>
      </c>
      <c r="C94" s="297" t="str">
        <f>'Journey Awards'!P31</f>
        <v/>
      </c>
      <c r="E94" s="289"/>
      <c r="F94" s="292" t="str">
        <f>Badges!C410</f>
        <v>Join a parade</v>
      </c>
      <c r="G94" s="290" t="str">
        <f>IF(Badges!P410="A","A"," ")</f>
        <v xml:space="preserve"> </v>
      </c>
      <c r="I94" s="289"/>
      <c r="J94" s="292" t="str">
        <f>Badges!C483</f>
        <v>A better room or home</v>
      </c>
      <c r="K94" s="290" t="str">
        <f>IF(Badges!P483="A","A"," ")</f>
        <v xml:space="preserve"> </v>
      </c>
      <c r="M94" s="289"/>
      <c r="N94" s="292" t="str">
        <f>Badges!C557</f>
        <v>Donate money</v>
      </c>
      <c r="O94" s="290" t="str">
        <f>IF(Badges!P557="A","A"," ")</f>
        <v xml:space="preserve"> </v>
      </c>
      <c r="Q94" s="302">
        <v>3</v>
      </c>
      <c r="R94" s="354" t="str">
        <f>'Age-Level'!C33</f>
        <v>Gather three inspirational quotes</v>
      </c>
      <c r="S94" s="291" t="str">
        <f>IF('Age-Level'!P33="A","A","")</f>
        <v/>
      </c>
    </row>
    <row r="95" spans="1:22">
      <c r="A95" s="349"/>
      <c r="B95" s="298" t="str">
        <f>'Journey Awards'!B32</f>
        <v>SAVE Water</v>
      </c>
      <c r="C95" s="297" t="str">
        <f>'Journey Awards'!P34</f>
        <v/>
      </c>
      <c r="E95" s="289"/>
      <c r="F95" s="292" t="str">
        <f>Badges!C411</f>
        <v>Learn to march</v>
      </c>
      <c r="G95" s="290" t="str">
        <f>IF(Badges!P411="A","A"," ")</f>
        <v xml:space="preserve"> </v>
      </c>
      <c r="I95" s="289"/>
      <c r="J95" s="292" t="str">
        <f>Badges!C484</f>
        <v>A better meeting place</v>
      </c>
      <c r="K95" s="290" t="str">
        <f>IF(Badges!P484="A","A"," ")</f>
        <v xml:space="preserve"> </v>
      </c>
      <c r="M95" s="289"/>
      <c r="N95" s="292" t="str">
        <f>Badges!C558</f>
        <v>Organize a great food donation</v>
      </c>
      <c r="O95" s="290" t="str">
        <f>IF(Badges!P558="A","A"," ")</f>
        <v xml:space="preserve"> </v>
      </c>
      <c r="Q95" s="302">
        <v>4</v>
      </c>
      <c r="R95" s="354" t="str">
        <f>'Age-Level'!C34</f>
        <v>Make something to remind you</v>
      </c>
      <c r="S95" s="291" t="str">
        <f>IF('Age-Level'!P34="A","A","")</f>
        <v/>
      </c>
      <c r="U95" s="288"/>
      <c r="V95" s="288"/>
    </row>
    <row r="96" spans="1:22">
      <c r="A96" s="226"/>
      <c r="B96" s="298" t="str">
        <f>'Journey Awards'!B35</f>
        <v>SHARE Water</v>
      </c>
      <c r="C96" s="297" t="str">
        <f>'Journey Awards'!P37</f>
        <v/>
      </c>
      <c r="E96" s="289"/>
      <c r="F96" s="292" t="str">
        <f>Badges!C412</f>
        <v>See a band review or field show</v>
      </c>
      <c r="G96" s="290" t="str">
        <f>IF(Badges!P412="A","A"," ")</f>
        <v xml:space="preserve"> </v>
      </c>
      <c r="I96" s="289"/>
      <c r="J96" s="292" t="str">
        <f>Badges!C485</f>
        <v>A better classroom</v>
      </c>
      <c r="K96" s="290" t="str">
        <f>IF(Badges!P485="A","A"," ")</f>
        <v xml:space="preserve"> </v>
      </c>
      <c r="M96" s="289"/>
      <c r="N96" s="292" t="str">
        <f>Badges!C559</f>
        <v>Host a clothing-donation party</v>
      </c>
      <c r="O96" s="290" t="str">
        <f>IF(Badges!P559="A","A"," ")</f>
        <v xml:space="preserve"> </v>
      </c>
      <c r="Q96" s="355">
        <v>5</v>
      </c>
      <c r="R96" s="354" t="str">
        <f>'Age-Level'!C35</f>
        <v>Keep the connection strong.</v>
      </c>
      <c r="S96" s="291" t="str">
        <f>IF('Age-Level'!P35="A","A","")</f>
        <v/>
      </c>
      <c r="U96" s="288"/>
      <c r="V96" s="288"/>
    </row>
    <row r="97" spans="1:23">
      <c r="A97" s="226"/>
      <c r="B97" s="298" t="str">
        <f>'Journey Awards'!B38</f>
        <v>WOW!</v>
      </c>
      <c r="C97" s="297" t="str">
        <f>'Journey Awards'!P40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IF('Age-Level'!P38="A","A","")</f>
        <v/>
      </c>
      <c r="U97" s="288"/>
      <c r="V97" s="288"/>
    </row>
    <row r="98" spans="1:23" ht="14.25" customHeight="1">
      <c r="B98" s="352" t="str">
        <f>'Journey Awards'!A43</f>
        <v>A World of Girls</v>
      </c>
      <c r="C98" s="353"/>
      <c r="E98" s="289"/>
      <c r="F98" s="292" t="str">
        <f>Badges!C414</f>
        <v>Follow a landmark trail</v>
      </c>
      <c r="G98" s="290" t="str">
        <f>IF(Badges!P414="A","A"," ")</f>
        <v xml:space="preserve"> </v>
      </c>
      <c r="I98" s="289"/>
      <c r="J98" s="292" t="str">
        <f>Badges!C487</f>
        <v>Follow in a Girl Scout's footsteps</v>
      </c>
      <c r="K98" s="290" t="str">
        <f>IF(Badges!P487="A","A"," ")</f>
        <v xml:space="preserve"> </v>
      </c>
      <c r="M98" s="289">
        <v>1</v>
      </c>
      <c r="N98" s="292" t="str">
        <f>Badges!C564</f>
        <v>Find out where your customers are</v>
      </c>
      <c r="O98" s="304"/>
      <c r="Q98" s="479" t="str">
        <f>Summary!A77</f>
        <v>Journey Summit Pin</v>
      </c>
      <c r="R98" s="479"/>
      <c r="S98" s="291" t="str">
        <f>IF('Age-Level'!P40="C","C","")</f>
        <v/>
      </c>
      <c r="U98" s="288"/>
      <c r="V98" s="288"/>
    </row>
    <row r="99" spans="1:23">
      <c r="B99" s="298" t="str">
        <f>'Journey Awards'!B44</f>
        <v>Hear a Story</v>
      </c>
      <c r="C99" s="297" t="str">
        <f>'Journey Awards'!P46</f>
        <v/>
      </c>
      <c r="E99" s="289"/>
      <c r="F99" s="292" t="str">
        <f>Badges!C415</f>
        <v>Tour a landmark that honors the</v>
      </c>
      <c r="G99" s="290" t="str">
        <f>IF(Badges!P415="A","A"," ")</f>
        <v xml:space="preserve"> </v>
      </c>
      <c r="I99" s="289"/>
      <c r="J99" s="292" t="str">
        <f>Badges!C488</f>
        <v>Read the Brownie Story from an</v>
      </c>
      <c r="K99" s="290" t="str">
        <f>IF(Badges!P488="A","A"," ")</f>
        <v xml:space="preserve"> </v>
      </c>
      <c r="M99" s="289"/>
      <c r="N99" s="292" t="str">
        <f>Badges!C565</f>
        <v xml:space="preserve">Talk to your family or Brownie </v>
      </c>
      <c r="O99" s="290" t="str">
        <f>IF(Badges!P565="A","A"," ")</f>
        <v xml:space="preserve"> </v>
      </c>
      <c r="Q99" s="479" t="str">
        <f>Summary!A78</f>
        <v>Safety Award</v>
      </c>
      <c r="R99" s="480"/>
      <c r="S99" s="300"/>
      <c r="U99" s="366"/>
      <c r="V99" s="367"/>
      <c r="W99" s="350"/>
    </row>
    <row r="100" spans="1:23">
      <c r="B100" s="298" t="str">
        <f>'Journey Awards'!B47</f>
        <v>Change a Story</v>
      </c>
      <c r="C100" s="297" t="str">
        <f>'Journey Awards'!P49</f>
        <v/>
      </c>
      <c r="E100" s="289"/>
      <c r="F100" s="292" t="str">
        <f>Badges!C416</f>
        <v>Make a landmark map</v>
      </c>
      <c r="G100" s="290" t="str">
        <f>IF(Badges!P416="A","A"," ")</f>
        <v xml:space="preserve"> </v>
      </c>
      <c r="I100" s="289"/>
      <c r="J100" s="292" t="str">
        <f>Badges!C489</f>
        <v>Make up a story about Campbell</v>
      </c>
      <c r="K100" s="290" t="str">
        <f>IF(Badges!P489="A","A"," ")</f>
        <v xml:space="preserve"> </v>
      </c>
      <c r="M100" s="289">
        <v>2</v>
      </c>
      <c r="N100" s="292" t="str">
        <f>Badges!C566</f>
        <v>Talk to some customers</v>
      </c>
      <c r="O100" s="304"/>
      <c r="Q100" s="301">
        <v>1</v>
      </c>
      <c r="R100" s="354" t="str">
        <f>'Age-Level'!C42</f>
        <v xml:space="preserve">Talk to a teacher, parent, or </v>
      </c>
      <c r="S100" s="291" t="str">
        <f>IF('Age-Level'!P42="A","A","")</f>
        <v/>
      </c>
      <c r="U100" s="288"/>
      <c r="V100" s="288"/>
    </row>
    <row r="101" spans="1:23">
      <c r="B101" s="298" t="str">
        <f>'Journey Awards'!B50</f>
        <v>Tell a Story</v>
      </c>
      <c r="C101" s="297" t="str">
        <f>'Journey Awards'!P52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IF(Badges!P567="A","A"," ")</f>
        <v xml:space="preserve"> </v>
      </c>
      <c r="Q101" s="302">
        <v>2</v>
      </c>
      <c r="R101" s="354" t="str">
        <f>'Age-Level'!C43</f>
        <v>Get a map of your neighborhood</v>
      </c>
      <c r="S101" s="291" t="str">
        <f>IF('Age-Level'!P43="A","A","")</f>
        <v/>
      </c>
      <c r="U101" s="288"/>
      <c r="V101" s="288"/>
    </row>
    <row r="102" spans="1:23">
      <c r="B102" s="298" t="str">
        <f>'Journey Awards'!B53</f>
        <v>Better World for Girls!</v>
      </c>
      <c r="C102" s="297" t="str">
        <f>'Journey Awards'!P55</f>
        <v/>
      </c>
      <c r="E102" s="289"/>
      <c r="F102" s="292" t="str">
        <f>Badges!C418</f>
        <v>Join a flag ceremony</v>
      </c>
      <c r="G102" s="290" t="str">
        <f>IF(Badges!P418="A","A","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IF('Age-Level'!P44="A","A","")</f>
        <v/>
      </c>
      <c r="U102" s="288"/>
      <c r="V102" s="288"/>
    </row>
    <row r="103" spans="1:23">
      <c r="B103" s="348"/>
      <c r="C103" s="348"/>
      <c r="E103" s="289"/>
      <c r="F103" s="292" t="str">
        <f>Badges!C419</f>
        <v>Join a town ceremony</v>
      </c>
      <c r="G103" s="290" t="str">
        <f>IF(Badges!P419="A","A"," ")</f>
        <v xml:space="preserve"> </v>
      </c>
      <c r="I103" s="289"/>
      <c r="J103" s="292" t="str">
        <f>Badges!C494</f>
        <v>Talk to a bug specialist in your</v>
      </c>
      <c r="K103" s="290" t="str">
        <f>IF(Badges!P494="A","A"," ")</f>
        <v xml:space="preserve"> </v>
      </c>
      <c r="M103" s="289"/>
      <c r="N103" s="292" t="str">
        <f>Badges!C569</f>
        <v>In your group or with your family</v>
      </c>
      <c r="O103" s="290" t="str">
        <f>IF(Badges!P569="A","A"," ")</f>
        <v xml:space="preserve"> </v>
      </c>
      <c r="Q103" s="302">
        <v>4</v>
      </c>
      <c r="R103" s="354" t="str">
        <f>'Age-Level'!C45</f>
        <v>Choose an upcoming trip you</v>
      </c>
      <c r="S103" s="291" t="str">
        <f>IF('Age-Level'!P45="A","A","")</f>
        <v/>
      </c>
      <c r="U103" s="288"/>
      <c r="V103" s="288"/>
    </row>
    <row r="104" spans="1:23">
      <c r="A104" s="464" t="s">
        <v>427</v>
      </c>
      <c r="B104" s="465"/>
      <c r="C104" s="465"/>
      <c r="E104" s="289"/>
      <c r="F104" s="292" t="str">
        <f>Badges!C420</f>
        <v>Make up your own</v>
      </c>
      <c r="G104" s="290" t="str">
        <f>IF(Badges!P420="A","A"," ")</f>
        <v xml:space="preserve"> </v>
      </c>
      <c r="I104" s="289"/>
      <c r="J104" s="292" t="str">
        <f>Badges!C495</f>
        <v>With an adult's help, find websites</v>
      </c>
      <c r="K104" s="290" t="str">
        <f>IF(Badges!P495="A","A"," ")</f>
        <v xml:space="preserve"> </v>
      </c>
      <c r="M104" s="289">
        <v>4</v>
      </c>
      <c r="N104" s="292" t="str">
        <f>Badges!C570</f>
        <v>Role-play good customer relations</v>
      </c>
      <c r="O104" s="304"/>
      <c r="Q104" s="355">
        <v>5</v>
      </c>
      <c r="R104" s="354" t="str">
        <f>'Age-Level'!C46</f>
        <v>Find out what natural disasters</v>
      </c>
      <c r="S104" s="291" t="str">
        <f>IF('Age-Level'!P46="A","A","")</f>
        <v/>
      </c>
      <c r="U104" s="288"/>
      <c r="V104" s="288"/>
    </row>
    <row r="105" spans="1:23">
      <c r="A105" s="293"/>
      <c r="B105" s="356" t="str">
        <f>Bridging!B6</f>
        <v>Pass It On!</v>
      </c>
      <c r="C105" s="342" t="str">
        <f>IF(Bridging!P10="C","C",IF(Bridging!P10="P","P",""))</f>
        <v/>
      </c>
      <c r="E105" s="466" t="str">
        <f>Badges!B423</f>
        <v>Snacks</v>
      </c>
      <c r="F105" s="467"/>
      <c r="G105" s="467"/>
      <c r="I105" s="289"/>
      <c r="J105" s="292" t="str">
        <f>Badges!C496</f>
        <v>Read a book or watch a video</v>
      </c>
      <c r="K105" s="290" t="str">
        <f>IF(Badges!P496="A","A"," ")</f>
        <v xml:space="preserve"> </v>
      </c>
      <c r="M105" s="289"/>
      <c r="N105" s="292" t="str">
        <f>Badges!C571</f>
        <v>With your friends or family</v>
      </c>
      <c r="O105" s="290" t="str">
        <f>IF(Badges!P571="A","A"," ")</f>
        <v xml:space="preserve"> </v>
      </c>
      <c r="Q105" s="479" t="str">
        <f>'Age-Level'!C49</f>
        <v>International Friendship</v>
      </c>
      <c r="R105" s="479"/>
      <c r="S105" s="291" t="str">
        <f>IF('Age-Level'!P49="A","A","")</f>
        <v/>
      </c>
      <c r="U105" s="288"/>
      <c r="V105" s="288"/>
    </row>
    <row r="106" spans="1:23">
      <c r="A106" s="293"/>
      <c r="B106" s="295" t="str">
        <f>Bridging!B11</f>
        <v>Look Ahead!</v>
      </c>
      <c r="C106" s="291" t="str">
        <f>IF(Bridging!P15="C","C",IF(Bridging!P15="P","P",""))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IF(Bridging!P17="C","C",IF(Bridging!P17="P","P",""))</f>
        <v/>
      </c>
      <c r="E107" s="289"/>
      <c r="F107" s="292" t="str">
        <f>Badges!C425</f>
        <v>Is the food good for me?</v>
      </c>
      <c r="G107" s="290" t="str">
        <f>IF(Badges!P425="A","A"," ")</f>
        <v xml:space="preserve"> </v>
      </c>
      <c r="I107" s="289"/>
      <c r="J107" s="292" t="str">
        <f>Badges!C498</f>
        <v>Make a paper-plate spider</v>
      </c>
      <c r="K107" s="290" t="str">
        <f>IF(Badges!P498="A","A"," ")</f>
        <v xml:space="preserve"> </v>
      </c>
      <c r="M107" s="289"/>
      <c r="N107" s="292" t="str">
        <f>Badges!C573</f>
        <v>Everybody who buys cookies is</v>
      </c>
      <c r="O107" s="290" t="str">
        <f>IF(Badges!P573="A","A"," ")</f>
        <v xml:space="preserve"> </v>
      </c>
      <c r="Q107" s="464" t="s">
        <v>429</v>
      </c>
      <c r="R107" s="468"/>
      <c r="S107" s="468"/>
      <c r="U107" s="288"/>
      <c r="V107" s="288"/>
    </row>
    <row r="108" spans="1:23">
      <c r="B108" s="296" t="s">
        <v>88</v>
      </c>
      <c r="C108" s="291" t="str">
        <f>IF(Bridging!P18="C","C",IF(Bridging!P18="P","P",""))</f>
        <v/>
      </c>
      <c r="E108" s="289"/>
      <c r="F108" s="292" t="str">
        <f>Badges!C426</f>
        <v>Is the food good for the earth?</v>
      </c>
      <c r="G108" s="290" t="str">
        <f>IF(Badges!P426="A","A"," ")</f>
        <v xml:space="preserve"> </v>
      </c>
      <c r="I108" s="289"/>
      <c r="J108" s="292" t="str">
        <f>Badges!C499</f>
        <v>Make an egg-carton caterpillar</v>
      </c>
      <c r="K108" s="290" t="str">
        <f>IF(Badges!P499="A","A"," ")</f>
        <v xml:space="preserve"> </v>
      </c>
      <c r="M108" s="466" t="str">
        <f>Badges!B576</f>
        <v>Give Back</v>
      </c>
      <c r="N108" s="467"/>
      <c r="O108" s="467"/>
      <c r="Q108" s="480" t="str">
        <f>'Fun Patches'!C24</f>
        <v>&lt;List Patch Here&gt;</v>
      </c>
      <c r="R108" s="481"/>
      <c r="S108" s="297" t="str">
        <f>IF('Fun Patches'!P24="A","A"," ")</f>
        <v xml:space="preserve"> </v>
      </c>
      <c r="U108" s="288"/>
      <c r="V108" s="288"/>
    </row>
    <row r="109" spans="1:23">
      <c r="B109" s="338"/>
      <c r="C109" s="350"/>
      <c r="E109" s="289"/>
      <c r="F109" s="292" t="str">
        <f>Badges!C427</f>
        <v>What's in that snack?</v>
      </c>
      <c r="G109" s="290" t="str">
        <f>IF(Badges!P427="A","A"," ")</f>
        <v xml:space="preserve"> </v>
      </c>
      <c r="I109" s="289"/>
      <c r="J109" s="292" t="str">
        <f>Badges!C500</f>
        <v>Make your own butterfly</v>
      </c>
      <c r="K109" s="290" t="str">
        <f>IF(Badges!P500="A","A"," ")</f>
        <v xml:space="preserve"> </v>
      </c>
      <c r="M109" s="289">
        <v>1</v>
      </c>
      <c r="N109" s="292" t="str">
        <f>Badges!C577</f>
        <v>Find out about businesses that</v>
      </c>
      <c r="O109" s="304"/>
      <c r="Q109" s="480" t="str">
        <f>'Fun Patches'!C25</f>
        <v>&lt;List Patch Here&gt;</v>
      </c>
      <c r="R109" s="481"/>
      <c r="S109" s="297" t="str">
        <f>IF('Fun Patches'!P25="A","A","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IF(Badges!P578="A","A"," ")</f>
        <v xml:space="preserve"> </v>
      </c>
      <c r="Q110" s="480" t="str">
        <f>'Fun Patches'!C26</f>
        <v>&lt;List Patch Here&gt;</v>
      </c>
      <c r="R110" s="481"/>
      <c r="S110" s="297" t="str">
        <f>IF('Fun Patches'!P26="A","A"," ")</f>
        <v xml:space="preserve"> </v>
      </c>
      <c r="U110" s="367"/>
      <c r="V110" s="367"/>
      <c r="W110" s="350"/>
    </row>
    <row r="111" spans="1:23">
      <c r="A111" s="289">
        <v>1</v>
      </c>
      <c r="B111" s="292" t="str">
        <f>Badges!C355</f>
        <v>Get Inspired</v>
      </c>
      <c r="C111" s="304"/>
      <c r="E111" s="289"/>
      <c r="F111" s="292" t="str">
        <f>Badges!C429</f>
        <v>Make your own restaurant snack</v>
      </c>
      <c r="G111" s="290" t="str">
        <f>IF(Badges!P429="A","A"," ")</f>
        <v xml:space="preserve"> </v>
      </c>
      <c r="I111" s="289"/>
      <c r="J111" s="292" t="str">
        <f>Badges!C502</f>
        <v>Watch three bugs</v>
      </c>
      <c r="K111" s="290" t="str">
        <f>IF(Badges!P502="A","A"," ")</f>
        <v xml:space="preserve"> </v>
      </c>
      <c r="M111" s="289">
        <v>2</v>
      </c>
      <c r="N111" s="292" t="str">
        <f>Badges!C579</f>
        <v>Set a giving goal</v>
      </c>
      <c r="O111" s="304"/>
      <c r="Q111" s="480" t="str">
        <f>'Fun Patches'!C27</f>
        <v>&lt;List Patch Here&gt;</v>
      </c>
      <c r="R111" s="481"/>
      <c r="S111" s="297" t="str">
        <f>IF('Fun Patches'!P27="A","A"," ")</f>
        <v xml:space="preserve"> </v>
      </c>
      <c r="U111" s="288"/>
      <c r="V111" s="288"/>
    </row>
    <row r="112" spans="1:23">
      <c r="A112" s="289"/>
      <c r="B112" s="292" t="str">
        <f>Badges!C356</f>
        <v>Talk to a painter</v>
      </c>
      <c r="C112" s="290" t="str">
        <f>IF(Badges!P356="A","A"," ")</f>
        <v xml:space="preserve"> </v>
      </c>
      <c r="E112" s="289"/>
      <c r="F112" s="292" t="str">
        <f>Badges!C430</f>
        <v>Make a savory snack from a</v>
      </c>
      <c r="G112" s="290" t="str">
        <f>IF(Badges!P430="A","A"," ")</f>
        <v xml:space="preserve"> </v>
      </c>
      <c r="I112" s="289"/>
      <c r="J112" s="292" t="str">
        <f>Badges!C503</f>
        <v>With an adult, find an ant trail</v>
      </c>
      <c r="K112" s="290" t="str">
        <f>IF(Badges!P503="A","A"," ")</f>
        <v xml:space="preserve"> </v>
      </c>
      <c r="M112" s="289"/>
      <c r="N112" s="292" t="str">
        <f>Badges!C580</f>
        <v xml:space="preserve">With your Brownie friends, talk </v>
      </c>
      <c r="O112" s="290" t="str">
        <f>IF(Badges!P580="A","A"," ")</f>
        <v xml:space="preserve"> </v>
      </c>
      <c r="Q112" s="480" t="str">
        <f>'Fun Patches'!C28</f>
        <v>&lt;List Patch Here&gt;</v>
      </c>
      <c r="R112" s="481"/>
      <c r="S112" s="297" t="str">
        <f>IF('Fun Patches'!P28="A","A"," ")</f>
        <v xml:space="preserve"> </v>
      </c>
      <c r="U112" s="288"/>
      <c r="V112" s="288"/>
    </row>
    <row r="113" spans="1:22">
      <c r="A113" s="289"/>
      <c r="B113" s="292" t="str">
        <f>Badges!C357</f>
        <v>Go to an art show or museum</v>
      </c>
      <c r="C113" s="290" t="str">
        <f>IF(Badges!P357="A","A"," ")</f>
        <v xml:space="preserve"> </v>
      </c>
      <c r="E113" s="289"/>
      <c r="F113" s="292" t="str">
        <f>Badges!C431</f>
        <v>Make a veggie face</v>
      </c>
      <c r="G113" s="290" t="str">
        <f>IF(Badges!P431="A","A"," ")</f>
        <v xml:space="preserve"> </v>
      </c>
      <c r="I113" s="289"/>
      <c r="J113" s="292" t="str">
        <f>Badges!C504</f>
        <v>Make a bug box</v>
      </c>
      <c r="K113" s="290" t="str">
        <f>IF(Badges!P504="A","A"," ")</f>
        <v xml:space="preserve"> </v>
      </c>
      <c r="M113" s="289">
        <v>3</v>
      </c>
      <c r="N113" s="292" t="str">
        <f>Badges!C581</f>
        <v>Involve your customers</v>
      </c>
      <c r="O113" s="304"/>
      <c r="Q113" s="480" t="str">
        <f>'Fun Patches'!C29</f>
        <v>&lt;List Patch Here&gt;</v>
      </c>
      <c r="R113" s="481"/>
      <c r="S113" s="297" t="str">
        <f>IF('Fun Patches'!P29="A","A"," ")</f>
        <v xml:space="preserve"> </v>
      </c>
      <c r="U113" s="288"/>
      <c r="V113" s="288"/>
    </row>
    <row r="114" spans="1:22">
      <c r="A114" s="289"/>
      <c r="B114" s="292" t="str">
        <f>Badges!C358</f>
        <v xml:space="preserve">Team up with an adult to find </v>
      </c>
      <c r="C114" s="290" t="str">
        <f>IF(Badges!P358="A","A","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IF(Badges!P582="A","A"," ")</f>
        <v xml:space="preserve"> </v>
      </c>
      <c r="Q114" s="480" t="str">
        <f>'Fun Patches'!C30</f>
        <v>&lt;List Patch Here&gt;</v>
      </c>
      <c r="R114" s="481"/>
      <c r="S114" s="297" t="str">
        <f>IF('Fun Patches'!P30="A","A"," ")</f>
        <v xml:space="preserve"> </v>
      </c>
      <c r="U114" s="288"/>
      <c r="V114" s="288"/>
    </row>
    <row r="115" spans="1:22">
      <c r="A115" s="289">
        <v>2</v>
      </c>
      <c r="B115" s="292" t="str">
        <f>Badges!C359</f>
        <v>Paint the real world</v>
      </c>
      <c r="C115" s="304"/>
      <c r="E115" s="289"/>
      <c r="F115" s="292" t="str">
        <f>Badges!C433</f>
        <v>Create a holiday dessert</v>
      </c>
      <c r="G115" s="290" t="str">
        <f>IF(Badges!P433="A","A"," ")</f>
        <v xml:space="preserve"> </v>
      </c>
      <c r="I115" s="289"/>
      <c r="J115" s="292" t="str">
        <f>Badges!C506</f>
        <v>Draw a cocoon</v>
      </c>
      <c r="K115" s="290" t="str">
        <f>IF(Badges!P506="A","A"," ")</f>
        <v xml:space="preserve"> </v>
      </c>
      <c r="M115" s="289">
        <v>4</v>
      </c>
      <c r="N115" s="292" t="str">
        <f>Badges!C583</f>
        <v>Practice giving back</v>
      </c>
      <c r="O115" s="304"/>
      <c r="Q115" s="480" t="str">
        <f>'Fun Patches'!C31</f>
        <v>&lt;List Patch Here&gt;</v>
      </c>
      <c r="R115" s="481"/>
      <c r="S115" s="297" t="str">
        <f>IF('Fun Patches'!P31="A","A"," ")</f>
        <v xml:space="preserve"> </v>
      </c>
      <c r="U115" s="288"/>
      <c r="V115" s="288"/>
    </row>
    <row r="116" spans="1:22">
      <c r="A116" s="289"/>
      <c r="B116" s="292" t="str">
        <f>Badges!C360</f>
        <v>Paint a portrait of a family</v>
      </c>
      <c r="C116" s="290" t="str">
        <f>IF(Badges!P360="A","A"," ")</f>
        <v xml:space="preserve"> </v>
      </c>
      <c r="E116" s="289"/>
      <c r="F116" s="292" t="str">
        <f>Badges!C434</f>
        <v>Make a snack "in disguise"</v>
      </c>
      <c r="G116" s="290" t="str">
        <f>IF(Badges!P434="A","A"," ")</f>
        <v xml:space="preserve"> </v>
      </c>
      <c r="I116" s="289"/>
      <c r="J116" s="292" t="str">
        <f>Badges!C507</f>
        <v>Make a model of a bug house</v>
      </c>
      <c r="K116" s="290" t="str">
        <f>IF(Badges!P507="A","A"," ")</f>
        <v xml:space="preserve"> </v>
      </c>
      <c r="M116" s="289"/>
      <c r="N116" s="292" t="str">
        <f>Badges!C584</f>
        <v>If you want to help others with your</v>
      </c>
      <c r="O116" s="290" t="str">
        <f>IF(Badges!P584="A","A"," ")</f>
        <v xml:space="preserve"> </v>
      </c>
      <c r="Q116" s="480" t="str">
        <f>'Fun Patches'!C32</f>
        <v>&lt;List Patch Here&gt;</v>
      </c>
      <c r="R116" s="481"/>
      <c r="S116" s="297" t="str">
        <f>IF('Fun Patches'!P32="A","A"," ")</f>
        <v xml:space="preserve"> </v>
      </c>
    </row>
    <row r="117" spans="1:22">
      <c r="A117" s="289"/>
      <c r="B117" s="292" t="str">
        <f>Badges!C361</f>
        <v>Paint an outdoor landscape</v>
      </c>
      <c r="C117" s="290" t="str">
        <f>IF(Badges!P361="A","A"," ")</f>
        <v xml:space="preserve"> </v>
      </c>
      <c r="E117" s="289"/>
      <c r="F117" s="292" t="str">
        <f>Badges!C435</f>
        <v>Make your own cookies</v>
      </c>
      <c r="G117" s="290" t="str">
        <f>IF(Badges!P435="A","A"," ")</f>
        <v xml:space="preserve"> </v>
      </c>
      <c r="I117" s="289"/>
      <c r="J117" s="292" t="str">
        <f>Badges!C508</f>
        <v>For one week, watch a spider</v>
      </c>
      <c r="K117" s="290" t="str">
        <f>IF(Badges!P508="A","A"," ")</f>
        <v xml:space="preserve"> </v>
      </c>
      <c r="M117" s="289">
        <v>5</v>
      </c>
      <c r="N117" s="292" t="str">
        <f>Badges!C585</f>
        <v>Tell your cookie customers how</v>
      </c>
      <c r="O117" s="304"/>
      <c r="Q117" s="480" t="str">
        <f>'Fun Patches'!C33</f>
        <v>&lt;List Patch Here&gt;</v>
      </c>
      <c r="R117" s="481"/>
      <c r="S117" s="297" t="str">
        <f>IF('Fun Patches'!P33="A","A"," ")</f>
        <v xml:space="preserve"> </v>
      </c>
    </row>
    <row r="118" spans="1:22">
      <c r="A118" s="289"/>
      <c r="B118" s="292" t="str">
        <f>Badges!C362</f>
        <v>Paint a still live.</v>
      </c>
      <c r="C118" s="290" t="str">
        <f>IF(Badges!P362="A","A","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IF(Badges!P586="A","A"," ")</f>
        <v xml:space="preserve"> </v>
      </c>
      <c r="Q118" s="480" t="str">
        <f>'Fun Patches'!C34</f>
        <v>&lt;List Patch Here&gt;</v>
      </c>
      <c r="R118" s="481"/>
      <c r="S118" s="297" t="str">
        <f>IF('Fun Patches'!P34="A","A"," ")</f>
        <v xml:space="preserve"> </v>
      </c>
    </row>
    <row r="119" spans="1:22">
      <c r="A119" s="289">
        <v>3</v>
      </c>
      <c r="B119" s="292" t="str">
        <f>Badges!C363</f>
        <v>Paint a mood</v>
      </c>
      <c r="C119" s="304"/>
      <c r="E119" s="289"/>
      <c r="F119" s="292" t="str">
        <f>Badges!C437</f>
        <v>Make no-bake energy bars</v>
      </c>
      <c r="G119" s="290" t="str">
        <f>IF(Badges!P437="A","A"," ")</f>
        <v xml:space="preserve"> </v>
      </c>
      <c r="I119" s="289"/>
      <c r="J119" s="292" t="str">
        <f>Badges!C510</f>
        <v>Visit a farm</v>
      </c>
      <c r="K119" s="290" t="str">
        <f>IF(Badges!P510="A","A"," ")</f>
        <v xml:space="preserve"> </v>
      </c>
      <c r="M119" s="349"/>
      <c r="N119" s="339"/>
      <c r="O119" s="350"/>
      <c r="Q119" s="480" t="str">
        <f>'Fun Patches'!C35</f>
        <v>&lt;List Patch Here&gt;</v>
      </c>
      <c r="R119" s="481"/>
      <c r="S119" s="297" t="str">
        <f>IF('Fun Patches'!P35="A","A"," ")</f>
        <v xml:space="preserve"> </v>
      </c>
    </row>
    <row r="120" spans="1:22">
      <c r="A120" s="289"/>
      <c r="B120" s="292" t="str">
        <f>Badges!C364</f>
        <v>Calm</v>
      </c>
      <c r="C120" s="290" t="str">
        <f>IF(Badges!P364="A","A"," ")</f>
        <v xml:space="preserve"> </v>
      </c>
      <c r="E120" s="289"/>
      <c r="F120" s="292" t="str">
        <f>Badges!C438</f>
        <v>Create a snack for a group</v>
      </c>
      <c r="G120" s="290" t="str">
        <f>IF(Badges!P438="A","A"," ")</f>
        <v xml:space="preserve"> </v>
      </c>
      <c r="I120" s="289"/>
      <c r="J120" s="292" t="str">
        <f>Badges!C511</f>
        <v>Take a bug walk or bug hike</v>
      </c>
      <c r="K120" s="290" t="str">
        <f>IF(Badges!P511="A","A"," ")</f>
        <v xml:space="preserve"> </v>
      </c>
      <c r="M120" s="464" t="s">
        <v>127</v>
      </c>
      <c r="N120" s="468"/>
      <c r="O120" s="468"/>
      <c r="Q120" s="480" t="str">
        <f>'Fun Patches'!C36</f>
        <v>&lt;List Patch Here&gt;</v>
      </c>
      <c r="R120" s="481"/>
      <c r="S120" s="297" t="str">
        <f>IF('Fun Patches'!P36="A","A"," ")</f>
        <v xml:space="preserve"> </v>
      </c>
    </row>
    <row r="121" spans="1:22">
      <c r="A121" s="289"/>
      <c r="B121" s="292" t="str">
        <f>Badges!C365</f>
        <v>Happy</v>
      </c>
      <c r="C121" s="290" t="str">
        <f>IF(Badges!P365="A","A"," ")</f>
        <v xml:space="preserve"> </v>
      </c>
      <c r="E121" s="289"/>
      <c r="F121" s="292" t="str">
        <f>Badges!C439</f>
        <v>Make a lunchtime snack</v>
      </c>
      <c r="G121" s="290" t="str">
        <f>IF(Badges!P439="A","A"," ")</f>
        <v xml:space="preserve"> </v>
      </c>
      <c r="I121" s="289"/>
      <c r="J121" s="292" t="str">
        <f>Badges!C512</f>
        <v>Visit a museum, zoo, or botanical</v>
      </c>
      <c r="K121" s="290" t="str">
        <f>IF(Badges!P512="A","A"," ")</f>
        <v xml:space="preserve"> </v>
      </c>
      <c r="M121" s="482" t="str">
        <f>'Fun Patches'!C5</f>
        <v>&lt;List Patch Here&gt;</v>
      </c>
      <c r="N121" s="483"/>
      <c r="O121" s="290" t="str">
        <f>IF('Fun Patches'!P5="A","A"," ")</f>
        <v xml:space="preserve"> </v>
      </c>
      <c r="Q121" s="480" t="str">
        <f>'Fun Patches'!C37</f>
        <v>&lt;List Patch Here&gt;</v>
      </c>
      <c r="R121" s="481"/>
      <c r="S121" s="297" t="str">
        <f>IF('Fun Patches'!P37="A","A"," ")</f>
        <v xml:space="preserve"> </v>
      </c>
    </row>
    <row r="122" spans="1:22">
      <c r="A122" s="289"/>
      <c r="B122" s="292" t="str">
        <f>Badges!C366</f>
        <v>Angry</v>
      </c>
      <c r="C122" s="290" t="str">
        <f>IF(Badges!P366="A","A","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Patches'!P6="A","A"," ")</f>
        <v xml:space="preserve"> </v>
      </c>
      <c r="Q122" s="480" t="str">
        <f>'Fun Patches'!C38</f>
        <v>&lt;List Patch Here&gt;</v>
      </c>
      <c r="R122" s="481"/>
      <c r="S122" s="297" t="str">
        <f>IF('Fun Patches'!P38="A","A"," ")</f>
        <v xml:space="preserve"> </v>
      </c>
    </row>
    <row r="123" spans="1:22">
      <c r="A123" s="289">
        <v>4</v>
      </c>
      <c r="B123" s="292" t="str">
        <f>Badges!C367</f>
        <v>Paint without brushes</v>
      </c>
      <c r="C123" s="304"/>
      <c r="E123" s="289"/>
      <c r="F123" s="292" t="str">
        <f>Badges!C441</f>
        <v>Make your own milk shake</v>
      </c>
      <c r="G123" s="290" t="str">
        <f>IF(Badges!P441="A","A"," ")</f>
        <v xml:space="preserve"> </v>
      </c>
      <c r="I123" s="289">
        <v>1</v>
      </c>
      <c r="J123" s="292" t="str">
        <f>Badges!C517</f>
        <v>Shop for elf items with your elf doll</v>
      </c>
      <c r="K123" s="304"/>
      <c r="M123" s="480" t="str">
        <f>'Fun Patches'!C7</f>
        <v>&lt;List Patch Here&gt;</v>
      </c>
      <c r="N123" s="481"/>
      <c r="O123" s="297" t="str">
        <f>IF('Fun Patches'!P7="A","A"," ")</f>
        <v xml:space="preserve"> </v>
      </c>
      <c r="Q123" s="480" t="str">
        <f>'Fun Patches'!C39</f>
        <v>&lt;List Patch Here&gt;</v>
      </c>
      <c r="R123" s="481"/>
      <c r="S123" s="297" t="str">
        <f>IF('Fun Patches'!P39="A","A"," ")</f>
        <v xml:space="preserve"> </v>
      </c>
    </row>
    <row r="124" spans="1:22">
      <c r="A124" s="289"/>
      <c r="B124" s="292" t="str">
        <f>Badges!C368</f>
        <v>Paint something from nature</v>
      </c>
      <c r="C124" s="290" t="str">
        <f>IF(Badges!P368="A","A"," ")</f>
        <v xml:space="preserve"> </v>
      </c>
      <c r="E124" s="289"/>
      <c r="F124" s="292" t="str">
        <f>Badges!C442</f>
        <v>Make your own fruit smoothie</v>
      </c>
      <c r="G124" s="290" t="str">
        <f>IF(Badges!P442="A","A"," ")</f>
        <v xml:space="preserve"> </v>
      </c>
      <c r="I124" s="289"/>
      <c r="J124" s="292" t="str">
        <f>Badges!C518</f>
        <v>Go shopping…at home</v>
      </c>
      <c r="K124" s="290" t="str">
        <f>IF(Badges!P518="A","A"," ")</f>
        <v xml:space="preserve"> </v>
      </c>
      <c r="M124" s="480" t="str">
        <f>'Fun Patches'!C8</f>
        <v>&lt;List Patch Here&gt;</v>
      </c>
      <c r="N124" s="481"/>
      <c r="O124" s="297" t="str">
        <f>IF('Fun Patches'!P8="A","A"," ")</f>
        <v xml:space="preserve"> </v>
      </c>
      <c r="Q124" s="480" t="str">
        <f>'Fun Patches'!C40</f>
        <v>&lt;List Patch Here&gt;</v>
      </c>
      <c r="R124" s="481"/>
      <c r="S124" s="297" t="str">
        <f>IF('Fun Patches'!P40="A","A"," ")</f>
        <v xml:space="preserve"> </v>
      </c>
    </row>
    <row r="125" spans="1:22">
      <c r="A125" s="289"/>
      <c r="B125" s="292" t="str">
        <f>Badges!C369</f>
        <v>Paint with indoor objects</v>
      </c>
      <c r="C125" s="290" t="str">
        <f>IF(Badges!P369="A","A"," ")</f>
        <v xml:space="preserve"> </v>
      </c>
      <c r="E125" s="289"/>
      <c r="F125" s="292" t="str">
        <f>Badges!C443</f>
        <v>Make your own party punch</v>
      </c>
      <c r="G125" s="290" t="str">
        <f>IF(Badges!P443="A","A"," ")</f>
        <v xml:space="preserve"> </v>
      </c>
      <c r="I125" s="289"/>
      <c r="J125" s="292" t="str">
        <f>Badges!C519</f>
        <v>Go shopping with a Brownie friends</v>
      </c>
      <c r="K125" s="290" t="str">
        <f>IF(Badges!P519="A","A"," ")</f>
        <v xml:space="preserve"> </v>
      </c>
      <c r="M125" s="480" t="str">
        <f>'Fun Patches'!C9</f>
        <v>&lt;List Patch Here&gt;</v>
      </c>
      <c r="N125" s="481"/>
      <c r="O125" s="297" t="str">
        <f>IF('Fun Patches'!P9="A","A"," ")</f>
        <v xml:space="preserve"> </v>
      </c>
      <c r="Q125" s="480" t="str">
        <f>'Fun Patches'!C41</f>
        <v>&lt;List Patch Here&gt;</v>
      </c>
      <c r="R125" s="481"/>
      <c r="S125" s="297" t="str">
        <f>IF('Fun Patches'!P41="A","A"," ")</f>
        <v xml:space="preserve"> </v>
      </c>
    </row>
    <row r="126" spans="1:22">
      <c r="A126" s="289"/>
      <c r="B126" s="292" t="str">
        <f>Badges!C370</f>
        <v>Paint with a stamp</v>
      </c>
      <c r="C126" s="290" t="str">
        <f>IF(Badges!P370="A","A"," ")</f>
        <v xml:space="preserve"> </v>
      </c>
      <c r="E126" s="466" t="str">
        <f>Badges!B446</f>
        <v>Brownie First Aid</v>
      </c>
      <c r="F126" s="467"/>
      <c r="G126" s="467"/>
      <c r="I126" s="289"/>
      <c r="J126" s="292" t="str">
        <f>Badges!C520</f>
        <v>Go shopping with your Brownie</v>
      </c>
      <c r="K126" s="290" t="str">
        <f>IF(Badges!P520="A","A"," ")</f>
        <v xml:space="preserve"> </v>
      </c>
      <c r="M126" s="480" t="str">
        <f>'Fun Patches'!C10</f>
        <v>&lt;List Patch Here&gt;</v>
      </c>
      <c r="N126" s="481"/>
      <c r="O126" s="297" t="str">
        <f>IF('Fun Patches'!P10="A","A"," ")</f>
        <v xml:space="preserve"> </v>
      </c>
      <c r="Q126" s="480" t="str">
        <f>'Fun Patches'!C42</f>
        <v>&lt;List Patch Here&gt;</v>
      </c>
      <c r="R126" s="481"/>
      <c r="S126" s="297" t="str">
        <f>IF('Fun Patches'!P42="A","A","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Patches'!P11="A","A"," ")</f>
        <v xml:space="preserve"> </v>
      </c>
      <c r="Q127" s="480" t="str">
        <f>'Fun Patches'!C43</f>
        <v>&lt;List Patch Here&gt;</v>
      </c>
      <c r="R127" s="481"/>
      <c r="S127" s="297" t="str">
        <f>IF('Fun Patches'!P43="A","A"," ")</f>
        <v xml:space="preserve"> </v>
      </c>
    </row>
    <row r="128" spans="1:22">
      <c r="A128" s="289"/>
      <c r="B128" s="292" t="str">
        <f>Badges!C372</f>
        <v>Paint a mural that tells a story</v>
      </c>
      <c r="C128" s="290" t="str">
        <f>IF(Badges!P372="A","A"," ")</f>
        <v xml:space="preserve"> </v>
      </c>
      <c r="E128" s="289"/>
      <c r="F128" s="292" t="str">
        <f>Badges!C448</f>
        <v>Role-play 911</v>
      </c>
      <c r="G128" s="290" t="str">
        <f>IF(Badges!P448="A","A"," ")</f>
        <v xml:space="preserve"> </v>
      </c>
      <c r="I128" s="289"/>
      <c r="J128" s="292" t="str">
        <f>Badges!C522</f>
        <v>Shop at a store</v>
      </c>
      <c r="K128" s="290" t="str">
        <f>IF(Badges!P522="A","A"," ")</f>
        <v xml:space="preserve"> </v>
      </c>
      <c r="M128" s="480" t="str">
        <f>'Fun Patches'!C12</f>
        <v>&lt;List Patch Here&gt;</v>
      </c>
      <c r="N128" s="481"/>
      <c r="O128" s="297" t="str">
        <f>IF('Fun Patches'!P12="A","A"," ")</f>
        <v xml:space="preserve"> </v>
      </c>
      <c r="Q128" s="480" t="str">
        <f>'Fun Patches'!C44</f>
        <v>&lt;List Patch Here&gt;</v>
      </c>
      <c r="R128" s="481"/>
      <c r="S128" s="297" t="str">
        <f>IF('Fun Patches'!P44="A","A"," ")</f>
        <v xml:space="preserve"> </v>
      </c>
    </row>
    <row r="129" spans="1:19">
      <c r="A129" s="289"/>
      <c r="B129" s="292" t="str">
        <f>Badges!C373</f>
        <v>Paint a mural about your Girl</v>
      </c>
      <c r="C129" s="290" t="str">
        <f>IF(Badges!P373="A","A"," ")</f>
        <v xml:space="preserve"> </v>
      </c>
      <c r="E129" s="289"/>
      <c r="F129" s="292" t="str">
        <f>Badges!C449</f>
        <v>Practice 911 with a friend or family</v>
      </c>
      <c r="G129" s="290" t="str">
        <f>IF(Badges!P449="A","A"," ")</f>
        <v xml:space="preserve"> </v>
      </c>
      <c r="I129" s="289"/>
      <c r="J129" s="292" t="str">
        <f>Badges!C523</f>
        <v>Shop on paper</v>
      </c>
      <c r="K129" s="290" t="str">
        <f>IF(Badges!P523="A","A"," ")</f>
        <v xml:space="preserve"> </v>
      </c>
      <c r="M129" s="480" t="str">
        <f>'Fun Patches'!C13</f>
        <v>&lt;List Patch Here&gt;</v>
      </c>
      <c r="N129" s="481"/>
      <c r="O129" s="297" t="str">
        <f>IF('Fun Patches'!P13="A","A"," ")</f>
        <v xml:space="preserve"> </v>
      </c>
      <c r="Q129" s="480" t="str">
        <f>'Fun Patches'!C45</f>
        <v>&lt;List Patch Here&gt;</v>
      </c>
      <c r="R129" s="481"/>
      <c r="S129" s="297" t="str">
        <f>IF('Fun Patches'!P45="A","A"," ")</f>
        <v xml:space="preserve"> </v>
      </c>
    </row>
    <row r="130" spans="1:19">
      <c r="A130" s="289"/>
      <c r="B130" s="292" t="str">
        <f>Badges!C374</f>
        <v>Paint a mural that tells the story</v>
      </c>
      <c r="C130" s="290" t="str">
        <f>IF(Badges!P374="A","A"," ")</f>
        <v xml:space="preserve"> </v>
      </c>
      <c r="E130" s="289"/>
      <c r="F130" s="292" t="str">
        <f>Badges!C450</f>
        <v>Get advice from an expert</v>
      </c>
      <c r="G130" s="290" t="str">
        <f>IF(Badges!P450="A","A"," ")</f>
        <v xml:space="preserve"> </v>
      </c>
      <c r="I130" s="289"/>
      <c r="J130" s="292" t="str">
        <f>Badges!C524</f>
        <v>Shop online</v>
      </c>
      <c r="K130" s="290" t="str">
        <f>IF(Badges!P524="A","A"," ")</f>
        <v xml:space="preserve"> </v>
      </c>
      <c r="M130" s="480" t="str">
        <f>'Fun Patches'!C14</f>
        <v>&lt;List Patch Here&gt;</v>
      </c>
      <c r="N130" s="481"/>
      <c r="O130" s="297" t="str">
        <f>IF('Fun Patches'!P14="A","A"," ")</f>
        <v xml:space="preserve"> </v>
      </c>
      <c r="Q130" s="480" t="str">
        <f>'Fun Patches'!C46</f>
        <v>&lt;List Patch Here&gt;</v>
      </c>
      <c r="R130" s="481"/>
      <c r="S130" s="297" t="str">
        <f>IF('Fun Patches'!P46="A","A","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Patches'!P15="A","A"," ")</f>
        <v xml:space="preserve"> </v>
      </c>
      <c r="Q131" s="482" t="str">
        <f>'Fun Patches'!C47</f>
        <v>&lt;List Patch Here&gt;</v>
      </c>
      <c r="R131" s="483"/>
      <c r="S131" s="290" t="str">
        <f>IF('Fun Patches'!P47="A","A"," ")</f>
        <v xml:space="preserve"> </v>
      </c>
    </row>
    <row r="132" spans="1:19">
      <c r="A132" s="289">
        <v>1</v>
      </c>
      <c r="B132" s="292" t="str">
        <f>Badges!C378</f>
        <v>Follow the rules</v>
      </c>
      <c r="C132" s="304"/>
      <c r="E132" s="289"/>
      <c r="F132" s="292" t="str">
        <f>Badges!C452</f>
        <v>Interview a medical professional</v>
      </c>
      <c r="G132" s="290" t="str">
        <f>IF(Badges!P452="A","A"," ")</f>
        <v xml:space="preserve"> </v>
      </c>
      <c r="I132" s="289"/>
      <c r="J132" s="292" t="str">
        <f>Badges!C526</f>
        <v>Browse through catalogs</v>
      </c>
      <c r="K132" s="290" t="str">
        <f>IF(Badges!P526="A","A"," ")</f>
        <v xml:space="preserve"> </v>
      </c>
      <c r="M132" s="480" t="str">
        <f>'Fun Patches'!C16</f>
        <v>&lt;List Patch Here&gt;</v>
      </c>
      <c r="N132" s="481"/>
      <c r="O132" s="297" t="str">
        <f>IF('Fun Patches'!P16="A","A"," ")</f>
        <v xml:space="preserve"> </v>
      </c>
      <c r="Q132" s="480" t="str">
        <f>'Fun Patches'!C48</f>
        <v>&lt;List Patch Here&gt;</v>
      </c>
      <c r="R132" s="481"/>
      <c r="S132" s="297" t="str">
        <f>IF('Fun Patches'!P48="A","A"," ")</f>
        <v xml:space="preserve"> </v>
      </c>
    </row>
    <row r="133" spans="1:19">
      <c r="A133" s="289"/>
      <c r="B133" s="292" t="str">
        <f>Badges!C379</f>
        <v>Teach the rules of an active</v>
      </c>
      <c r="C133" s="290" t="str">
        <f>IF(Badges!P379="A","A"," ")</f>
        <v xml:space="preserve"> </v>
      </c>
      <c r="E133" s="289"/>
      <c r="F133" s="292" t="str">
        <f>Badges!C453</f>
        <v>Talk to the police</v>
      </c>
      <c r="G133" s="290" t="str">
        <f>IF(Badges!P453="A","A"," ")</f>
        <v xml:space="preserve"> </v>
      </c>
      <c r="I133" s="289"/>
      <c r="J133" s="292" t="str">
        <f>Badges!C527</f>
        <v>Go to the mall</v>
      </c>
      <c r="K133" s="290" t="str">
        <f>IF(Badges!P527="A","A"," ")</f>
        <v xml:space="preserve"> </v>
      </c>
      <c r="M133" s="482" t="str">
        <f>'Fun Patches'!C17</f>
        <v>&lt;List Patch Here&gt;</v>
      </c>
      <c r="N133" s="483"/>
      <c r="O133" s="290" t="str">
        <f>IF('Fun Patches'!P17="A","A"," ")</f>
        <v xml:space="preserve"> </v>
      </c>
      <c r="Q133" s="480" t="str">
        <f>'Fun Patches'!C49</f>
        <v>&lt;List Patch Here&gt;</v>
      </c>
      <c r="R133" s="481"/>
      <c r="S133" s="297" t="str">
        <f>IF('Fun Patches'!P49="A","A"," ")</f>
        <v xml:space="preserve"> </v>
      </c>
    </row>
    <row r="134" spans="1:19">
      <c r="A134" s="289"/>
      <c r="B134" s="292" t="str">
        <f>Badges!C380</f>
        <v>Make up two new rules for hide</v>
      </c>
      <c r="C134" s="290" t="str">
        <f>IF(Badges!P380="A","A"," ")</f>
        <v xml:space="preserve"> </v>
      </c>
      <c r="E134" s="289"/>
      <c r="F134" s="292" t="str">
        <f>Badges!C454</f>
        <v>Visit a fire station</v>
      </c>
      <c r="G134" s="290" t="str">
        <f>IF(Badges!P454="A","A"," ")</f>
        <v xml:space="preserve"> </v>
      </c>
      <c r="I134" s="289"/>
      <c r="J134" s="292" t="str">
        <f>Badges!C528</f>
        <v>Shop secondhand</v>
      </c>
      <c r="K134" s="290" t="str">
        <f>IF(Badges!P528="A","A"," ")</f>
        <v xml:space="preserve"> </v>
      </c>
      <c r="M134" s="480" t="str">
        <f>'Fun Patches'!C18</f>
        <v>&lt;List Patch Here&gt;</v>
      </c>
      <c r="N134" s="481"/>
      <c r="O134" s="297" t="str">
        <f>IF('Fun Patches'!P18="A","A"," ")</f>
        <v xml:space="preserve"> </v>
      </c>
      <c r="Q134" s="480" t="str">
        <f>'Fun Patches'!C50</f>
        <v>&lt;List Patch Here&gt;</v>
      </c>
      <c r="R134" s="481"/>
      <c r="S134" s="297" t="str">
        <f>IF('Fun Patches'!P50="A","A"," ")</f>
        <v xml:space="preserve"> </v>
      </c>
    </row>
    <row r="135" spans="1:19">
      <c r="A135" s="289"/>
      <c r="B135" s="292" t="str">
        <f>Badges!C381</f>
        <v>Learn two rules for a sport or</v>
      </c>
      <c r="C135" s="290" t="str">
        <f>IF(Badges!P381="A","A","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Patches'!P19="A","A"," ")</f>
        <v xml:space="preserve"> </v>
      </c>
      <c r="Q135" s="480" t="str">
        <f>'Fun Patches'!C51</f>
        <v>&lt;List Patch Here&gt;</v>
      </c>
      <c r="R135" s="481"/>
      <c r="S135" s="297" t="str">
        <f>IF('Fun Patches'!P51="A","A"," ")</f>
        <v xml:space="preserve"> </v>
      </c>
    </row>
    <row r="136" spans="1:19">
      <c r="A136" s="289">
        <v>2</v>
      </c>
      <c r="B136" s="292" t="str">
        <f>Badges!C382</f>
        <v>Include everyone</v>
      </c>
      <c r="C136" s="304"/>
      <c r="E136" s="289"/>
      <c r="F136" s="292" t="str">
        <f>Badges!C456</f>
        <v>Make a first aid kit for your home</v>
      </c>
      <c r="G136" s="290" t="str">
        <f>IF(Badges!P456="A","A"," ")</f>
        <v xml:space="preserve"> </v>
      </c>
      <c r="I136" s="289"/>
      <c r="J136" s="292" t="str">
        <f>Badges!C530</f>
        <v>You have $15 total</v>
      </c>
      <c r="K136" s="290" t="str">
        <f>IF(Badges!P530="A","A"," ")</f>
        <v xml:space="preserve"> </v>
      </c>
      <c r="M136" s="480" t="str">
        <f>'Fun Patches'!C20</f>
        <v>&lt;List Patch Here&gt;</v>
      </c>
      <c r="N136" s="481"/>
      <c r="O136" s="297" t="str">
        <f>IF('Fun Patches'!P20="A","A"," ")</f>
        <v xml:space="preserve"> </v>
      </c>
      <c r="Q136" s="480" t="str">
        <f>'Fun Patches'!C52</f>
        <v>&lt;List Patch Here&gt;</v>
      </c>
      <c r="R136" s="481"/>
      <c r="S136" s="297" t="str">
        <f>IF('Fun Patches'!P52="A","A"," ")</f>
        <v xml:space="preserve"> </v>
      </c>
    </row>
    <row r="137" spans="1:19">
      <c r="A137" s="289"/>
      <c r="B137" s="292" t="str">
        <f>Badges!C383</f>
        <v>Ask a woman about Title IX</v>
      </c>
      <c r="C137" s="290" t="str">
        <f>IF(Badges!P383="A","A"," ")</f>
        <v xml:space="preserve"> </v>
      </c>
      <c r="E137" s="289"/>
      <c r="F137" s="292" t="str">
        <f>Badges!C457</f>
        <v>Make a kit for your Girl Scout</v>
      </c>
      <c r="G137" s="290" t="str">
        <f>IF(Badges!P457="A","A"," ")</f>
        <v xml:space="preserve"> </v>
      </c>
      <c r="I137" s="289"/>
      <c r="J137" s="292" t="str">
        <f>Badges!C531</f>
        <v>You have $30 total</v>
      </c>
      <c r="K137" s="290" t="str">
        <f>IF(Badges!P531="A","A"," ")</f>
        <v xml:space="preserve"> </v>
      </c>
      <c r="M137" s="480" t="str">
        <f>'Fun Patches'!C21</f>
        <v>&lt;List Patch Here&gt;</v>
      </c>
      <c r="N137" s="481"/>
      <c r="O137" s="297" t="str">
        <f>IF('Fun Patches'!P21="A","A"," ")</f>
        <v xml:space="preserve"> </v>
      </c>
      <c r="Q137" s="480" t="str">
        <f>'Fun Patches'!C53</f>
        <v>&lt;List Patch Here&gt;</v>
      </c>
      <c r="R137" s="481"/>
      <c r="S137" s="297" t="str">
        <f>IF('Fun Patches'!P53="A","A"," ")</f>
        <v xml:space="preserve"> </v>
      </c>
    </row>
    <row r="138" spans="1:19">
      <c r="A138" s="289"/>
      <c r="B138" s="292" t="str">
        <f>Badges!C384</f>
        <v>Find a sport that women play</v>
      </c>
      <c r="C138" s="290" t="str">
        <f>IF(Badges!P384="A","A"," ")</f>
        <v xml:space="preserve"> </v>
      </c>
      <c r="E138" s="289"/>
      <c r="F138" s="292" t="str">
        <f>Badges!C458</f>
        <v>Make a first aid kit and donate it</v>
      </c>
      <c r="G138" s="290" t="str">
        <f>IF(Badges!P458="A","A"," ")</f>
        <v xml:space="preserve"> </v>
      </c>
      <c r="I138" s="289"/>
      <c r="J138" s="292" t="str">
        <f>Badges!C532</f>
        <v>Pool your money</v>
      </c>
      <c r="K138" s="290" t="str">
        <f>IF(Badges!P532="A","A"," ")</f>
        <v xml:space="preserve"> </v>
      </c>
      <c r="M138" s="480" t="str">
        <f>'Fun Patches'!C22</f>
        <v>&lt;List Patch Here&gt;</v>
      </c>
      <c r="N138" s="481"/>
      <c r="O138" s="297" t="str">
        <f>IF('Fun Patches'!P22="A","A"," ")</f>
        <v xml:space="preserve"> </v>
      </c>
      <c r="Q138" s="480" t="str">
        <f>'Fun Patches'!C54</f>
        <v>&lt;List Patch Here&gt;</v>
      </c>
      <c r="R138" s="481"/>
      <c r="S138" s="297" t="str">
        <f>IF('Fun Patches'!P54="A","A"," ")</f>
        <v xml:space="preserve"> </v>
      </c>
    </row>
    <row r="139" spans="1:19">
      <c r="A139" s="289"/>
      <c r="B139" s="292" t="str">
        <f>Badges!C385</f>
        <v>Learn about disabilities and</v>
      </c>
      <c r="C139" s="290" t="str">
        <f>IF(Badges!P385="A","A"," ")</f>
        <v xml:space="preserve"> </v>
      </c>
      <c r="M139" s="480" t="str">
        <f>'Fun Patches'!C23</f>
        <v>&lt;List Patch Here&gt;</v>
      </c>
      <c r="N139" s="481"/>
      <c r="O139" s="297" t="str">
        <f>IF('Fun Patches'!P23="A","A"," ")</f>
        <v xml:space="preserve"> </v>
      </c>
    </row>
    <row r="140" spans="1:19" ht="23.25">
      <c r="A140" s="471" t="str">
        <f ca="1">MID(CELL("filename",A78),FIND(IF(ISERROR(FIND("]",CELL("filename",A78))),"$","]"),CELL("filename",A78))+1,256)</f>
        <v>Brownie 13</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Own'!P31="A","A"," ")</f>
        <v xml:space="preserve"> </v>
      </c>
      <c r="I142" s="289">
        <v>1</v>
      </c>
      <c r="J142" s="354" t="str">
        <f>'Council Own'!C55</f>
        <v>&lt;List Requirement Here&gt;</v>
      </c>
      <c r="K142" s="297" t="str">
        <f>IF('Council Own'!P55="A","A"," ")</f>
        <v xml:space="preserve"> </v>
      </c>
      <c r="M142" s="289">
        <v>1</v>
      </c>
      <c r="N142" s="354" t="str">
        <f>'Council Own'!C79</f>
        <v>&lt;List Requirement Here&gt;</v>
      </c>
      <c r="O142" s="297" t="str">
        <f>IF('Council Own'!P79="A","A"," ")</f>
        <v xml:space="preserve"> </v>
      </c>
      <c r="Q142" s="289">
        <v>1</v>
      </c>
      <c r="R142" s="354" t="str">
        <f>'Council Own'!C103</f>
        <v>&lt;List Requirement Here&gt;</v>
      </c>
      <c r="S142" s="297" t="str">
        <f>IF('Council Own'!P103="A","A"," ")</f>
        <v xml:space="preserve"> </v>
      </c>
    </row>
    <row r="143" spans="1:19">
      <c r="A143" s="499" t="str">
        <f>'Council Own'!B6</f>
        <v>&lt;&lt;List Badge Here&gt;&gt;</v>
      </c>
      <c r="B143" s="500"/>
      <c r="C143" s="291" t="str">
        <f>IF('Council Own'!P28="C","C",IF('Council Own'!P28="P","P",""))</f>
        <v/>
      </c>
      <c r="E143" s="289"/>
      <c r="F143" s="354" t="str">
        <f>'Council Own'!C32</f>
        <v>&lt;List Requirement Here&gt;</v>
      </c>
      <c r="G143" s="297" t="str">
        <f>IF('Council Own'!P32="A","A"," ")</f>
        <v xml:space="preserve"> </v>
      </c>
      <c r="I143" s="289"/>
      <c r="J143" s="354" t="str">
        <f>'Council Own'!C56</f>
        <v>&lt;List Requirement Here&gt;</v>
      </c>
      <c r="K143" s="297" t="str">
        <f>IF('Council Own'!P56="A","A"," ")</f>
        <v xml:space="preserve"> </v>
      </c>
      <c r="M143" s="289"/>
      <c r="N143" s="354" t="str">
        <f>'Council Own'!C80</f>
        <v>&lt;List Requirement Here&gt;</v>
      </c>
      <c r="O143" s="297" t="str">
        <f>IF('Council Own'!P80="A","A"," ")</f>
        <v xml:space="preserve"> </v>
      </c>
      <c r="Q143" s="289"/>
      <c r="R143" s="354" t="str">
        <f>'Council Own'!C104</f>
        <v>&lt;List Requirement Here&gt;</v>
      </c>
      <c r="S143" s="297" t="str">
        <f>IF('Council Own'!P104="A","A"," ")</f>
        <v xml:space="preserve"> </v>
      </c>
    </row>
    <row r="144" spans="1:19">
      <c r="A144" s="499" t="str">
        <f>'Council Own'!B30</f>
        <v>&lt;&lt;List Badge Here&gt;&gt;</v>
      </c>
      <c r="B144" s="500"/>
      <c r="C144" s="291" t="str">
        <f>IF('Council Own'!P52="C","C",IF('Council Own'!P52="P","P",""))</f>
        <v/>
      </c>
      <c r="E144" s="289"/>
      <c r="F144" s="354" t="str">
        <f>'Council Own'!C33</f>
        <v>&lt;List Requirement Here&gt;</v>
      </c>
      <c r="G144" s="297" t="str">
        <f>IF('Council Own'!P33="A","A"," ")</f>
        <v xml:space="preserve"> </v>
      </c>
      <c r="I144" s="289"/>
      <c r="J144" s="354" t="str">
        <f>'Council Own'!C57</f>
        <v>&lt;List Requirement Here&gt;</v>
      </c>
      <c r="K144" s="297" t="str">
        <f>IF('Council Own'!P57="A","A"," ")</f>
        <v xml:space="preserve"> </v>
      </c>
      <c r="M144" s="289"/>
      <c r="N144" s="354" t="str">
        <f>'Council Own'!C81</f>
        <v>&lt;List Requirement Here&gt;</v>
      </c>
      <c r="O144" s="297" t="str">
        <f>IF('Council Own'!P81="A","A"," ")</f>
        <v xml:space="preserve"> </v>
      </c>
      <c r="Q144" s="289"/>
      <c r="R144" s="354" t="str">
        <f>'Council Own'!C105</f>
        <v>&lt;List Requirement Here&gt;</v>
      </c>
      <c r="S144" s="297" t="str">
        <f>IF('Council Own'!P105="A","A"," ")</f>
        <v xml:space="preserve"> </v>
      </c>
    </row>
    <row r="145" spans="1:19" ht="12.75" customHeight="1">
      <c r="A145" s="499" t="str">
        <f>'Council Own'!B54</f>
        <v>&lt;&lt;List Badge Here&gt;&gt;</v>
      </c>
      <c r="B145" s="500"/>
      <c r="C145" s="291" t="str">
        <f>IF('Council Own'!P76="C","C",IF('Council Own'!P76="P","P",""))</f>
        <v/>
      </c>
      <c r="E145" s="289"/>
      <c r="F145" s="354" t="str">
        <f>'Council Own'!C34</f>
        <v>&lt;List Requirement Here&gt;</v>
      </c>
      <c r="G145" s="297" t="str">
        <f>IF('Council Own'!P34="A","A"," ")</f>
        <v xml:space="preserve"> </v>
      </c>
      <c r="I145" s="289"/>
      <c r="J145" s="354" t="str">
        <f>'Council Own'!C58</f>
        <v>&lt;List Requirement Here&gt;</v>
      </c>
      <c r="K145" s="297" t="str">
        <f>IF('Council Own'!P58="A","A"," ")</f>
        <v xml:space="preserve"> </v>
      </c>
      <c r="M145" s="289"/>
      <c r="N145" s="354" t="str">
        <f>'Council Own'!C82</f>
        <v>&lt;List Requirement Here&gt;</v>
      </c>
      <c r="O145" s="297" t="str">
        <f>IF('Council Own'!P82="A","A"," ")</f>
        <v xml:space="preserve"> </v>
      </c>
      <c r="Q145" s="289"/>
      <c r="R145" s="354" t="str">
        <f>'Council Own'!C106</f>
        <v>&lt;List Requirement Here&gt;</v>
      </c>
      <c r="S145" s="297" t="str">
        <f>IF('Council Own'!P106="A","A"," ")</f>
        <v xml:space="preserve"> </v>
      </c>
    </row>
    <row r="146" spans="1:19" ht="12.75" customHeight="1">
      <c r="A146" s="499" t="str">
        <f>'Council Own'!B78</f>
        <v>&lt;&lt;List Badge Here&gt;&gt;</v>
      </c>
      <c r="B146" s="500"/>
      <c r="C146" s="291" t="str">
        <f>IF('Council Own'!P100="C","C",IF('Council Own'!P100="P","P",""))</f>
        <v/>
      </c>
      <c r="E146" s="289">
        <v>2</v>
      </c>
      <c r="F146" s="354" t="str">
        <f>'Council Own'!C35</f>
        <v>&lt;List Requirement Here&gt;</v>
      </c>
      <c r="G146" s="297" t="str">
        <f>IF('Council Own'!P35="A","A"," ")</f>
        <v xml:space="preserve"> </v>
      </c>
      <c r="I146" s="289">
        <v>2</v>
      </c>
      <c r="J146" s="354" t="str">
        <f>'Council Own'!C59</f>
        <v>&lt;List Requirement Here&gt;</v>
      </c>
      <c r="K146" s="297" t="str">
        <f>IF('Council Own'!P59="A","A"," ")</f>
        <v xml:space="preserve"> </v>
      </c>
      <c r="M146" s="289">
        <v>2</v>
      </c>
      <c r="N146" s="354" t="str">
        <f>'Council Own'!C83</f>
        <v>&lt;List Requirement Here&gt;</v>
      </c>
      <c r="O146" s="297" t="str">
        <f>IF('Council Own'!P83="A","A"," ")</f>
        <v xml:space="preserve"> </v>
      </c>
      <c r="Q146" s="289">
        <v>2</v>
      </c>
      <c r="R146" s="354" t="str">
        <f>'Council Own'!C107</f>
        <v>&lt;List Requirement Here&gt;</v>
      </c>
      <c r="S146" s="297" t="str">
        <f>IF('Council Own'!P107="A","A"," ")</f>
        <v xml:space="preserve"> </v>
      </c>
    </row>
    <row r="147" spans="1:19">
      <c r="A147" s="499" t="str">
        <f>'Council Own'!B102</f>
        <v>&lt;&lt;List Badge Here&gt;&gt;</v>
      </c>
      <c r="B147" s="500"/>
      <c r="C147" s="291" t="str">
        <f>IF('Council Own'!P124="C","C",IF('Council Own'!P124="P","P",""))</f>
        <v/>
      </c>
      <c r="E147" s="289"/>
      <c r="F147" s="354" t="str">
        <f>'Council Own'!C36</f>
        <v>&lt;List Requirement Here&gt;</v>
      </c>
      <c r="G147" s="297" t="str">
        <f>IF('Council Own'!P36="A","A"," ")</f>
        <v xml:space="preserve"> </v>
      </c>
      <c r="I147" s="289"/>
      <c r="J147" s="354" t="str">
        <f>'Council Own'!C60</f>
        <v>&lt;List Requirement Here&gt;</v>
      </c>
      <c r="K147" s="297" t="str">
        <f>IF('Council Own'!P60="A","A"," ")</f>
        <v xml:space="preserve"> </v>
      </c>
      <c r="M147" s="289"/>
      <c r="N147" s="354" t="str">
        <f>'Council Own'!C84</f>
        <v>&lt;List Requirement Here&gt;</v>
      </c>
      <c r="O147" s="297" t="str">
        <f>IF('Council Own'!P84="A","A"," ")</f>
        <v xml:space="preserve"> </v>
      </c>
      <c r="Q147" s="289"/>
      <c r="R147" s="354" t="str">
        <f>'Council Own'!C108</f>
        <v>&lt;List Requirement Here&gt;</v>
      </c>
      <c r="S147" s="297" t="str">
        <f>IF('Council Own'!P108="A","A"," ")</f>
        <v xml:space="preserve"> </v>
      </c>
    </row>
    <row r="148" spans="1:19">
      <c r="E148" s="289"/>
      <c r="F148" s="354" t="str">
        <f>'Council Own'!C37</f>
        <v>&lt;List Requirement Here&gt;</v>
      </c>
      <c r="G148" s="297" t="str">
        <f>IF('Council Own'!P37="A","A"," ")</f>
        <v xml:space="preserve"> </v>
      </c>
      <c r="I148" s="289"/>
      <c r="J148" s="354" t="str">
        <f>'Council Own'!C61</f>
        <v>&lt;List Requirement Here&gt;</v>
      </c>
      <c r="K148" s="297" t="str">
        <f>IF('Council Own'!P61="A","A"," ")</f>
        <v xml:space="preserve"> </v>
      </c>
      <c r="M148" s="289"/>
      <c r="N148" s="354" t="str">
        <f>'Council Own'!C85</f>
        <v>&lt;List Requirement Here&gt;</v>
      </c>
      <c r="O148" s="297" t="str">
        <f>IF('Council Own'!P85="A","A"," ")</f>
        <v xml:space="preserve"> </v>
      </c>
      <c r="Q148" s="289"/>
      <c r="R148" s="354" t="str">
        <f>'Council Own'!C109</f>
        <v>&lt;List Requirement Here&gt;</v>
      </c>
      <c r="S148" s="297" t="str">
        <f>IF('Council Own'!P109="A","A"," ")</f>
        <v xml:space="preserve"> </v>
      </c>
    </row>
    <row r="149" spans="1:19">
      <c r="A149" s="484" t="s">
        <v>84</v>
      </c>
      <c r="B149" s="484"/>
      <c r="C149" s="484"/>
      <c r="E149" s="289"/>
      <c r="F149" s="354" t="str">
        <f>'Council Own'!C38</f>
        <v>&lt;List Requirement Here&gt;</v>
      </c>
      <c r="G149" s="297" t="str">
        <f>IF('Council Own'!P38="A","A"," ")</f>
        <v xml:space="preserve"> </v>
      </c>
      <c r="I149" s="289"/>
      <c r="J149" s="354" t="str">
        <f>'Council Own'!C62</f>
        <v>&lt;List Requirement Here&gt;</v>
      </c>
      <c r="K149" s="297" t="str">
        <f>IF('Council Own'!P62="A","A"," ")</f>
        <v xml:space="preserve"> </v>
      </c>
      <c r="M149" s="289"/>
      <c r="N149" s="354" t="str">
        <f>'Council Own'!C86</f>
        <v>&lt;List Requirement Here&gt;</v>
      </c>
      <c r="O149" s="297" t="str">
        <f>IF('Council Own'!P86="A","A"," ")</f>
        <v xml:space="preserve"> </v>
      </c>
      <c r="Q149" s="289"/>
      <c r="R149" s="354" t="str">
        <f>'Council Own'!C110</f>
        <v>&lt;List Requirement Here&gt;</v>
      </c>
      <c r="S149" s="297" t="str">
        <f>IF('Council Own'!P110="A","A"," ")</f>
        <v xml:space="preserve"> </v>
      </c>
    </row>
    <row r="150" spans="1:19">
      <c r="A150" s="284" t="str">
        <f>'Council Own'!B6</f>
        <v>&lt;&lt;List Badge Here&gt;&gt;</v>
      </c>
      <c r="B150" s="284"/>
      <c r="C150" s="284"/>
      <c r="E150" s="289">
        <v>3</v>
      </c>
      <c r="F150" s="354" t="str">
        <f>'Council Own'!C39</f>
        <v>&lt;List Requirement Here&gt;</v>
      </c>
      <c r="G150" s="297" t="str">
        <f>IF('Council Own'!P39="A","A"," ")</f>
        <v xml:space="preserve"> </v>
      </c>
      <c r="I150" s="289">
        <v>3</v>
      </c>
      <c r="J150" s="354" t="str">
        <f>'Council Own'!C63</f>
        <v>&lt;List Requirement Here&gt;</v>
      </c>
      <c r="K150" s="297" t="str">
        <f>IF('Council Own'!P63="A","A"," ")</f>
        <v xml:space="preserve"> </v>
      </c>
      <c r="M150" s="289">
        <v>3</v>
      </c>
      <c r="N150" s="354" t="str">
        <f>'Council Own'!C87</f>
        <v>&lt;List Requirement Here&gt;</v>
      </c>
      <c r="O150" s="297" t="str">
        <f>IF('Council Own'!P87="A","A"," ")</f>
        <v xml:space="preserve"> </v>
      </c>
      <c r="Q150" s="289">
        <v>3</v>
      </c>
      <c r="R150" s="354" t="str">
        <f>'Council Own'!C111</f>
        <v>&lt;List Requirement Here&gt;</v>
      </c>
      <c r="S150" s="297" t="str">
        <f>IF('Council Own'!P111="A","A"," ")</f>
        <v xml:space="preserve"> </v>
      </c>
    </row>
    <row r="151" spans="1:19">
      <c r="A151" s="289">
        <v>1</v>
      </c>
      <c r="B151" s="354" t="str">
        <f>'Council Own'!C7</f>
        <v>&lt;List Requirement Here&gt;</v>
      </c>
      <c r="C151" s="297" t="str">
        <f>IF('Council Own'!P7="A","A"," ")</f>
        <v xml:space="preserve"> </v>
      </c>
      <c r="E151" s="289"/>
      <c r="F151" s="354" t="str">
        <f>'Council Own'!C40</f>
        <v>&lt;List Requirement Here&gt;</v>
      </c>
      <c r="G151" s="297" t="str">
        <f>IF('Council Own'!P40="A","A"," ")</f>
        <v xml:space="preserve"> </v>
      </c>
      <c r="I151" s="289"/>
      <c r="J151" s="354" t="str">
        <f>'Council Own'!C64</f>
        <v>&lt;List Requirement Here&gt;</v>
      </c>
      <c r="K151" s="297" t="str">
        <f>IF('Council Own'!P64="A","A"," ")</f>
        <v xml:space="preserve"> </v>
      </c>
      <c r="M151" s="289"/>
      <c r="N151" s="354" t="str">
        <f>'Council Own'!C88</f>
        <v>&lt;List Requirement Here&gt;</v>
      </c>
      <c r="O151" s="297" t="str">
        <f>IF('Council Own'!P88="A","A"," ")</f>
        <v xml:space="preserve"> </v>
      </c>
      <c r="Q151" s="289"/>
      <c r="R151" s="354" t="str">
        <f>'Council Own'!C112</f>
        <v>&lt;List Requirement Here&gt;</v>
      </c>
      <c r="S151" s="297" t="str">
        <f>IF('Council Own'!P112="A","A"," ")</f>
        <v xml:space="preserve"> </v>
      </c>
    </row>
    <row r="152" spans="1:19">
      <c r="A152" s="289"/>
      <c r="B152" s="354" t="str">
        <f>'Council Own'!C8</f>
        <v>&lt;List Requirement Here&gt;</v>
      </c>
      <c r="C152" s="297" t="str">
        <f>IF('Council Own'!P8="A","A"," ")</f>
        <v xml:space="preserve"> </v>
      </c>
      <c r="E152" s="289"/>
      <c r="F152" s="354" t="str">
        <f>'Council Own'!C41</f>
        <v>&lt;List Requirement Here&gt;</v>
      </c>
      <c r="G152" s="297" t="str">
        <f>IF('Council Own'!P41="A","A"," ")</f>
        <v xml:space="preserve"> </v>
      </c>
      <c r="I152" s="289"/>
      <c r="J152" s="354" t="str">
        <f>'Council Own'!C65</f>
        <v>&lt;List Requirement Here&gt;</v>
      </c>
      <c r="K152" s="297" t="str">
        <f>IF('Council Own'!P65="A","A"," ")</f>
        <v xml:space="preserve"> </v>
      </c>
      <c r="M152" s="289"/>
      <c r="N152" s="354" t="str">
        <f>'Council Own'!C89</f>
        <v>&lt;List Requirement Here&gt;</v>
      </c>
      <c r="O152" s="297" t="str">
        <f>IF('Council Own'!P89="A","A"," ")</f>
        <v xml:space="preserve"> </v>
      </c>
      <c r="Q152" s="289"/>
      <c r="R152" s="354" t="str">
        <f>'Council Own'!C113</f>
        <v>&lt;List Requirement Here&gt;</v>
      </c>
      <c r="S152" s="297" t="str">
        <f>IF('Council Own'!P113="A","A"," ")</f>
        <v xml:space="preserve"> </v>
      </c>
    </row>
    <row r="153" spans="1:19">
      <c r="A153" s="289"/>
      <c r="B153" s="354" t="str">
        <f>'Council Own'!C9</f>
        <v>&lt;List Requirement Here&gt;</v>
      </c>
      <c r="C153" s="297" t="str">
        <f>IF('Council Own'!P9="A","A"," ")</f>
        <v xml:space="preserve"> </v>
      </c>
      <c r="E153" s="289"/>
      <c r="F153" s="354" t="str">
        <f>'Council Own'!C42</f>
        <v>&lt;List Requirement Here&gt;</v>
      </c>
      <c r="G153" s="297" t="str">
        <f>IF('Council Own'!P42="A","A"," ")</f>
        <v xml:space="preserve"> </v>
      </c>
      <c r="I153" s="289"/>
      <c r="J153" s="354" t="str">
        <f>'Council Own'!C66</f>
        <v>&lt;List Requirement Here&gt;</v>
      </c>
      <c r="K153" s="297" t="str">
        <f>IF('Council Own'!P66="A","A"," ")</f>
        <v xml:space="preserve"> </v>
      </c>
      <c r="M153" s="289"/>
      <c r="N153" s="354" t="str">
        <f>'Council Own'!C90</f>
        <v>&lt;List Requirement Here&gt;</v>
      </c>
      <c r="O153" s="297" t="str">
        <f>IF('Council Own'!P90="A","A"," ")</f>
        <v xml:space="preserve"> </v>
      </c>
      <c r="Q153" s="289"/>
      <c r="R153" s="354" t="str">
        <f>'Council Own'!C114</f>
        <v>&lt;List Requirement Here&gt;</v>
      </c>
      <c r="S153" s="297" t="str">
        <f>IF('Council Own'!P114="A","A"," ")</f>
        <v xml:space="preserve"> </v>
      </c>
    </row>
    <row r="154" spans="1:19">
      <c r="A154" s="289"/>
      <c r="B154" s="354" t="str">
        <f>'Council Own'!C10</f>
        <v>&lt;List Requirement Here&gt;</v>
      </c>
      <c r="C154" s="297" t="str">
        <f>IF('Council Own'!P10="A","A"," ")</f>
        <v xml:space="preserve"> </v>
      </c>
      <c r="E154" s="289">
        <v>4</v>
      </c>
      <c r="F154" s="354" t="str">
        <f>'Council Own'!C43</f>
        <v>&lt;List Requirement Here&gt;</v>
      </c>
      <c r="G154" s="297" t="str">
        <f>IF('Council Own'!P43="A","A"," ")</f>
        <v xml:space="preserve"> </v>
      </c>
      <c r="I154" s="289">
        <v>4</v>
      </c>
      <c r="J154" s="354" t="str">
        <f>'Council Own'!C67</f>
        <v>&lt;List Requirement Here&gt;</v>
      </c>
      <c r="K154" s="297" t="str">
        <f>IF('Council Own'!P67="A","A"," ")</f>
        <v xml:space="preserve"> </v>
      </c>
      <c r="M154" s="289">
        <v>4</v>
      </c>
      <c r="N154" s="354" t="str">
        <f>'Council Own'!C91</f>
        <v>&lt;List Requirement Here&gt;</v>
      </c>
      <c r="O154" s="297" t="str">
        <f>IF('Council Own'!P91="A","A"," ")</f>
        <v xml:space="preserve"> </v>
      </c>
      <c r="Q154" s="289">
        <v>4</v>
      </c>
      <c r="R154" s="354" t="str">
        <f>'Council Own'!C115</f>
        <v>&lt;List Requirement Here&gt;</v>
      </c>
      <c r="S154" s="297" t="str">
        <f>IF('Council Own'!P115="A","A"," ")</f>
        <v xml:space="preserve"> </v>
      </c>
    </row>
    <row r="155" spans="1:19">
      <c r="A155" s="289">
        <v>2</v>
      </c>
      <c r="B155" s="354" t="str">
        <f>'Council Own'!C11</f>
        <v>&lt;List Requirement Here&gt;</v>
      </c>
      <c r="C155" s="297" t="str">
        <f>IF('Council Own'!P11="A","A"," ")</f>
        <v xml:space="preserve"> </v>
      </c>
      <c r="E155" s="289"/>
      <c r="F155" s="354" t="str">
        <f>'Council Own'!C44</f>
        <v>&lt;List Requirement Here&gt;</v>
      </c>
      <c r="G155" s="297" t="str">
        <f>IF('Council Own'!P44="A","A"," ")</f>
        <v xml:space="preserve"> </v>
      </c>
      <c r="I155" s="289"/>
      <c r="J155" s="354" t="str">
        <f>'Council Own'!C68</f>
        <v>&lt;List Requirement Here&gt;</v>
      </c>
      <c r="K155" s="297" t="str">
        <f>IF('Council Own'!P68="A","A"," ")</f>
        <v xml:space="preserve"> </v>
      </c>
      <c r="M155" s="289"/>
      <c r="N155" s="354" t="str">
        <f>'Council Own'!C92</f>
        <v>&lt;List Requirement Here&gt;</v>
      </c>
      <c r="O155" s="297" t="str">
        <f>IF('Council Own'!P92="A","A"," ")</f>
        <v xml:space="preserve"> </v>
      </c>
      <c r="Q155" s="289"/>
      <c r="R155" s="354" t="str">
        <f>'Council Own'!C116</f>
        <v>&lt;List Requirement Here&gt;</v>
      </c>
      <c r="S155" s="297" t="str">
        <f>IF('Council Own'!P116="A","A"," ")</f>
        <v xml:space="preserve"> </v>
      </c>
    </row>
    <row r="156" spans="1:19">
      <c r="A156" s="289"/>
      <c r="B156" s="354" t="str">
        <f>'Council Own'!C12</f>
        <v>&lt;List Requirement Here&gt;</v>
      </c>
      <c r="C156" s="297" t="str">
        <f>IF('Council Own'!P12="A","A"," ")</f>
        <v xml:space="preserve"> </v>
      </c>
      <c r="E156" s="289"/>
      <c r="F156" s="354" t="str">
        <f>'Council Own'!C45</f>
        <v>&lt;List Requirement Here&gt;</v>
      </c>
      <c r="G156" s="297" t="str">
        <f>IF('Council Own'!P45="A","A"," ")</f>
        <v xml:space="preserve"> </v>
      </c>
      <c r="I156" s="289"/>
      <c r="J156" s="354" t="str">
        <f>'Council Own'!C69</f>
        <v>&lt;List Requirement Here&gt;</v>
      </c>
      <c r="K156" s="297" t="str">
        <f>IF('Council Own'!P69="A","A"," ")</f>
        <v xml:space="preserve"> </v>
      </c>
      <c r="M156" s="289"/>
      <c r="N156" s="354" t="str">
        <f>'Council Own'!C93</f>
        <v>&lt;List Requirement Here&gt;</v>
      </c>
      <c r="O156" s="297" t="str">
        <f>IF('Council Own'!P93="A","A"," ")</f>
        <v xml:space="preserve"> </v>
      </c>
      <c r="Q156" s="289"/>
      <c r="R156" s="354" t="str">
        <f>'Council Own'!C117</f>
        <v>&lt;List Requirement Here&gt;</v>
      </c>
      <c r="S156" s="297" t="str">
        <f>IF('Council Own'!P117="A","A"," ")</f>
        <v xml:space="preserve"> </v>
      </c>
    </row>
    <row r="157" spans="1:19">
      <c r="A157" s="289"/>
      <c r="B157" s="354" t="str">
        <f>'Council Own'!C13</f>
        <v>&lt;List Requirement Here&gt;</v>
      </c>
      <c r="C157" s="297" t="str">
        <f>IF('Council Own'!P13="A","A"," ")</f>
        <v xml:space="preserve"> </v>
      </c>
      <c r="E157" s="289"/>
      <c r="F157" s="354" t="str">
        <f>'Council Own'!C46</f>
        <v>&lt;List Requirement Here&gt;</v>
      </c>
      <c r="G157" s="297" t="str">
        <f>IF('Council Own'!P46="A","A"," ")</f>
        <v xml:space="preserve"> </v>
      </c>
      <c r="I157" s="289"/>
      <c r="J157" s="354" t="str">
        <f>'Council Own'!C70</f>
        <v>&lt;List Requirement Here&gt;</v>
      </c>
      <c r="K157" s="297" t="str">
        <f>IF('Council Own'!P70="A","A"," ")</f>
        <v xml:space="preserve"> </v>
      </c>
      <c r="M157" s="289"/>
      <c r="N157" s="354" t="str">
        <f>'Council Own'!C94</f>
        <v>&lt;List Requirement Here&gt;</v>
      </c>
      <c r="O157" s="297" t="str">
        <f>IF('Council Own'!P94="A","A"," ")</f>
        <v xml:space="preserve"> </v>
      </c>
      <c r="Q157" s="289"/>
      <c r="R157" s="354" t="str">
        <f>'Council Own'!C118</f>
        <v>&lt;List Requirement Here&gt;</v>
      </c>
      <c r="S157" s="297" t="str">
        <f>IF('Council Own'!P118="A","A"," ")</f>
        <v xml:space="preserve"> </v>
      </c>
    </row>
    <row r="158" spans="1:19">
      <c r="A158" s="289"/>
      <c r="B158" s="354" t="str">
        <f>'Council Own'!C14</f>
        <v>&lt;List Requirement Here&gt;</v>
      </c>
      <c r="C158" s="297" t="str">
        <f>IF('Council Own'!P14="A","A"," ")</f>
        <v xml:space="preserve"> </v>
      </c>
      <c r="E158" s="289">
        <v>5</v>
      </c>
      <c r="F158" s="354" t="str">
        <f>'Council Own'!C47</f>
        <v>&lt;List Requirement Here&gt;</v>
      </c>
      <c r="G158" s="297" t="str">
        <f>IF('Council Own'!P47="A","A"," ")</f>
        <v xml:space="preserve"> </v>
      </c>
      <c r="I158" s="289">
        <v>5</v>
      </c>
      <c r="J158" s="354" t="str">
        <f>'Council Own'!C71</f>
        <v>&lt;List Requirement Here&gt;</v>
      </c>
      <c r="K158" s="297" t="str">
        <f>IF('Council Own'!P71="A","A"," ")</f>
        <v xml:space="preserve"> </v>
      </c>
      <c r="M158" s="289">
        <v>5</v>
      </c>
      <c r="N158" s="354" t="str">
        <f>'Council Own'!C95</f>
        <v>&lt;List Requirement Here&gt;</v>
      </c>
      <c r="O158" s="297" t="str">
        <f>IF('Council Own'!P95="A","A"," ")</f>
        <v xml:space="preserve"> </v>
      </c>
      <c r="Q158" s="289">
        <v>5</v>
      </c>
      <c r="R158" s="354" t="str">
        <f>'Council Own'!C119</f>
        <v>&lt;List Requirement Here&gt;</v>
      </c>
      <c r="S158" s="297" t="str">
        <f>IF('Council Own'!P119="A","A"," ")</f>
        <v xml:space="preserve"> </v>
      </c>
    </row>
    <row r="159" spans="1:19">
      <c r="A159" s="289">
        <v>3</v>
      </c>
      <c r="B159" s="354" t="str">
        <f>'Council Own'!C15</f>
        <v>&lt;List Requirement Here&gt;</v>
      </c>
      <c r="C159" s="297" t="str">
        <f>IF('Council Own'!P15="A","A"," ")</f>
        <v xml:space="preserve"> </v>
      </c>
      <c r="E159" s="289"/>
      <c r="F159" s="354" t="str">
        <f>'Council Own'!C48</f>
        <v>&lt;List Requirement Here&gt;</v>
      </c>
      <c r="G159" s="297" t="str">
        <f>IF('Council Own'!P48="A","A"," ")</f>
        <v xml:space="preserve"> </v>
      </c>
      <c r="I159" s="289"/>
      <c r="J159" s="354" t="str">
        <f>'Council Own'!C72</f>
        <v>&lt;List Requirement Here&gt;</v>
      </c>
      <c r="K159" s="297" t="str">
        <f>IF('Council Own'!P72="A","A"," ")</f>
        <v xml:space="preserve"> </v>
      </c>
      <c r="M159" s="289"/>
      <c r="N159" s="354" t="str">
        <f>'Council Own'!C96</f>
        <v>&lt;List Requirement Here&gt;</v>
      </c>
      <c r="O159" s="297" t="str">
        <f>IF('Council Own'!P96="A","A"," ")</f>
        <v xml:space="preserve"> </v>
      </c>
      <c r="Q159" s="289"/>
      <c r="R159" s="354" t="str">
        <f>'Council Own'!C120</f>
        <v>&lt;List Requirement Here&gt;</v>
      </c>
      <c r="S159" s="297" t="str">
        <f>IF('Council Own'!P120="A","A"," ")</f>
        <v xml:space="preserve"> </v>
      </c>
    </row>
    <row r="160" spans="1:19">
      <c r="A160" s="289"/>
      <c r="B160" s="354" t="str">
        <f>'Council Own'!C16</f>
        <v>&lt;List Requirement Here&gt;</v>
      </c>
      <c r="C160" s="297" t="str">
        <f>IF('Council Own'!P16="A","A"," ")</f>
        <v xml:space="preserve"> </v>
      </c>
      <c r="E160" s="289"/>
      <c r="F160" s="354" t="str">
        <f>'Council Own'!C49</f>
        <v>&lt;List Requirement Here&gt;</v>
      </c>
      <c r="G160" s="297" t="str">
        <f>IF('Council Own'!P49="A","A"," ")</f>
        <v xml:space="preserve"> </v>
      </c>
      <c r="I160" s="289"/>
      <c r="J160" s="354" t="str">
        <f>'Council Own'!C73</f>
        <v>&lt;List Requirement Here&gt;</v>
      </c>
      <c r="K160" s="297" t="str">
        <f>IF('Council Own'!P73="A","A"," ")</f>
        <v xml:space="preserve"> </v>
      </c>
      <c r="M160" s="289"/>
      <c r="N160" s="354" t="str">
        <f>'Council Own'!C97</f>
        <v>&lt;List Requirement Here&gt;</v>
      </c>
      <c r="O160" s="297" t="str">
        <f>IF('Council Own'!P97="A","A"," ")</f>
        <v xml:space="preserve"> </v>
      </c>
      <c r="Q160" s="289"/>
      <c r="R160" s="354" t="str">
        <f>'Council Own'!C121</f>
        <v>&lt;List Requirement Here&gt;</v>
      </c>
      <c r="S160" s="297" t="str">
        <f>IF('Council Own'!P121="A","A"," ")</f>
        <v xml:space="preserve"> </v>
      </c>
    </row>
    <row r="161" spans="1:19">
      <c r="A161" s="289"/>
      <c r="B161" s="354" t="str">
        <f>'Council Own'!C17</f>
        <v>&lt;List Requirement Here&gt;</v>
      </c>
      <c r="C161" s="297" t="str">
        <f>IF('Council Own'!P17="A","A"," ")</f>
        <v xml:space="preserve"> </v>
      </c>
      <c r="E161" s="289"/>
      <c r="F161" s="354" t="str">
        <f>'Council Own'!C50</f>
        <v>&lt;List Requirement Here&gt;</v>
      </c>
      <c r="G161" s="297" t="str">
        <f>IF('Council Own'!P50="A","A"," ")</f>
        <v xml:space="preserve"> </v>
      </c>
      <c r="I161" s="289"/>
      <c r="J161" s="354" t="str">
        <f>'Council Own'!C74</f>
        <v>&lt;List Requirement Here&gt;</v>
      </c>
      <c r="K161" s="297" t="str">
        <f>IF('Council Own'!P68="A","A"," ")</f>
        <v xml:space="preserve"> </v>
      </c>
      <c r="M161" s="289"/>
      <c r="N161" s="354" t="str">
        <f>'Council Own'!C98</f>
        <v>&lt;List Requirement Here&gt;</v>
      </c>
      <c r="O161" s="297" t="str">
        <f>IF('Council Own'!P98="A","A"," ")</f>
        <v xml:space="preserve"> </v>
      </c>
      <c r="Q161" s="289"/>
      <c r="R161" s="354" t="str">
        <f>'Council Own'!C122</f>
        <v>&lt;List Requirement Here&gt;</v>
      </c>
      <c r="S161" s="297" t="str">
        <f>IF('Council Own'!P122="A","A"," ")</f>
        <v xml:space="preserve"> </v>
      </c>
    </row>
    <row r="162" spans="1:19">
      <c r="A162" s="289"/>
      <c r="B162" s="354" t="str">
        <f>'Council Own'!C18</f>
        <v>&lt;List Requirement Here&gt;</v>
      </c>
      <c r="C162" s="297" t="str">
        <f>IF('Council Own'!P18="A","A"," ")</f>
        <v xml:space="preserve"> </v>
      </c>
    </row>
    <row r="163" spans="1:19">
      <c r="A163" s="289">
        <v>4</v>
      </c>
      <c r="B163" s="354" t="str">
        <f>'Council Own'!C19</f>
        <v>&lt;List Requirement Here&gt;</v>
      </c>
      <c r="C163" s="297" t="str">
        <f>IF('Council Own'!P19="A","A"," ")</f>
        <v xml:space="preserve"> </v>
      </c>
    </row>
    <row r="164" spans="1:19">
      <c r="A164" s="289"/>
      <c r="B164" s="354" t="str">
        <f>'Council Own'!C20</f>
        <v>&lt;List Requirement Here&gt;</v>
      </c>
      <c r="C164" s="297" t="str">
        <f>IF('Council Own'!P20="A","A"," ")</f>
        <v xml:space="preserve"> </v>
      </c>
    </row>
    <row r="165" spans="1:19">
      <c r="A165" s="289"/>
      <c r="B165" s="354" t="str">
        <f>'Council Own'!C21</f>
        <v>&lt;List Requirement Here&gt;</v>
      </c>
      <c r="C165" s="297" t="str">
        <f>IF('Council Own'!P21="A","A"," ")</f>
        <v xml:space="preserve"> </v>
      </c>
    </row>
    <row r="166" spans="1:19">
      <c r="A166" s="289"/>
      <c r="B166" s="354" t="str">
        <f>'Council Own'!C22</f>
        <v>&lt;List Requirement Here&gt;</v>
      </c>
      <c r="C166" s="297" t="str">
        <f>IF('Council Own'!P22="A","A"," ")</f>
        <v xml:space="preserve"> </v>
      </c>
    </row>
    <row r="167" spans="1:19">
      <c r="A167" s="289">
        <v>5</v>
      </c>
      <c r="B167" s="354" t="str">
        <f>'Council Own'!C23</f>
        <v>&lt;List Requirement Here&gt;</v>
      </c>
      <c r="C167" s="297" t="str">
        <f>IF('Council Own'!P23="A","A"," ")</f>
        <v xml:space="preserve"> </v>
      </c>
    </row>
    <row r="168" spans="1:19">
      <c r="A168" s="289"/>
      <c r="B168" s="354" t="str">
        <f>'Council Own'!C24</f>
        <v>&lt;List Requirement Here&gt;</v>
      </c>
      <c r="C168" s="297" t="str">
        <f>IF('Council Own'!P24="A","A"," ")</f>
        <v xml:space="preserve"> </v>
      </c>
    </row>
    <row r="169" spans="1:19">
      <c r="A169" s="289"/>
      <c r="B169" s="354" t="str">
        <f>'Council Own'!C25</f>
        <v>&lt;List Requirement Here&gt;</v>
      </c>
      <c r="C169" s="297" t="str">
        <f>IF('Council Own'!P25="A","A"," ")</f>
        <v xml:space="preserve"> </v>
      </c>
    </row>
    <row r="170" spans="1:19" ht="12.75" customHeight="1">
      <c r="A170" s="289"/>
      <c r="B170" s="354" t="str">
        <f>'Council Own'!C26</f>
        <v>&lt;List Requirement Here&gt;</v>
      </c>
      <c r="C170" s="297" t="str">
        <f>IF('Council Own'!P26="A","A","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7.xml><?xml version="1.0" encoding="utf-8"?>
<worksheet xmlns="http://schemas.openxmlformats.org/spreadsheetml/2006/main" xmlns:r="http://schemas.openxmlformats.org/officeDocument/2006/relationships">
  <sheetPr codeName="Sheet27"/>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14</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IF(Badges!Q58="A","A"," ")</f>
        <v xml:space="preserve"> </v>
      </c>
      <c r="I4" s="289"/>
      <c r="J4" s="292" t="str">
        <f>Badges!C132</f>
        <v>Make a pinch pot</v>
      </c>
      <c r="K4" s="290" t="str">
        <f>IF(Badges!Q132="A","A"," ")</f>
        <v xml:space="preserve"> </v>
      </c>
      <c r="M4" s="289"/>
      <c r="N4" s="292" t="str">
        <f>Badges!C205</f>
        <v>GORP</v>
      </c>
      <c r="O4" s="290" t="str">
        <f>IF(Badges!Q205="A","A"," ")</f>
        <v xml:space="preserve"> </v>
      </c>
      <c r="Q4" s="289"/>
      <c r="R4" s="292" t="str">
        <f>Badges!C279</f>
        <v>If you have a pet of your own, make</v>
      </c>
      <c r="S4" s="290" t="str">
        <f>IF(Badges!Q279="A","A"," ")</f>
        <v xml:space="preserve"> </v>
      </c>
      <c r="T4" s="463"/>
      <c r="U4" s="463"/>
    </row>
    <row r="5" spans="1:21" ht="12.75" customHeight="1">
      <c r="A5" s="485" t="str">
        <f>Summary!A5</f>
        <v>Computer Expert</v>
      </c>
      <c r="B5" s="486"/>
      <c r="C5" s="342" t="str">
        <f>IF(Badges!Q28="C","C",IF(Badges!Q28="P","P",""))</f>
        <v/>
      </c>
      <c r="E5" s="289"/>
      <c r="F5" s="292" t="str">
        <f>Badges!C59</f>
        <v>Ask a dancer for help</v>
      </c>
      <c r="G5" s="290" t="str">
        <f>IF(Badges!Q59="A","A"," ")</f>
        <v xml:space="preserve"> </v>
      </c>
      <c r="I5" s="289"/>
      <c r="J5" s="292" t="str">
        <f>Badges!C133</f>
        <v>Make a coil pot</v>
      </c>
      <c r="K5" s="290" t="str">
        <f>IF(Badges!Q133="A","A"," ")</f>
        <v xml:space="preserve"> </v>
      </c>
      <c r="M5" s="289"/>
      <c r="N5" s="292" t="str">
        <f>Badges!C206</f>
        <v>Make a "walking salad"</v>
      </c>
      <c r="O5" s="290" t="str">
        <f>IF(Badges!Q206="A","A"," ")</f>
        <v xml:space="preserve"> </v>
      </c>
      <c r="Q5" s="289"/>
      <c r="R5" s="292" t="str">
        <f>Badges!C280</f>
        <v>Volunteer to feed someone else's</v>
      </c>
      <c r="S5" s="290" t="str">
        <f>IF(Badges!Q280="A","A"," ")</f>
        <v xml:space="preserve"> </v>
      </c>
      <c r="T5" s="463"/>
      <c r="U5" s="463"/>
    </row>
    <row r="6" spans="1:21" ht="12.75" customHeight="1">
      <c r="A6" s="475" t="str">
        <f>Summary!A6</f>
        <v>My Best Self</v>
      </c>
      <c r="B6" s="476"/>
      <c r="C6" s="291" t="str">
        <f>IF(Badges!Q51="C","C",IF(Badges!Q51="P","P",""))</f>
        <v/>
      </c>
      <c r="E6" s="289"/>
      <c r="F6" s="292" t="str">
        <f>Badges!C60</f>
        <v>Try "dancersise"</v>
      </c>
      <c r="G6" s="290" t="str">
        <f>IF(Badges!Q60="A","A"," ")</f>
        <v xml:space="preserve"> </v>
      </c>
      <c r="I6" s="289"/>
      <c r="J6" s="292" t="str">
        <f>Badges!C134</f>
        <v>Make a slab pot</v>
      </c>
      <c r="K6" s="290" t="str">
        <f>IF(Badges!Q134="A","A"," ")</f>
        <v xml:space="preserve"> </v>
      </c>
      <c r="M6" s="289"/>
      <c r="N6" s="292" t="str">
        <f>Badges!C207</f>
        <v>Bring a "nose-bag lunch"</v>
      </c>
      <c r="O6" s="290" t="str">
        <f>IF(Badges!Q207="A","A"," ")</f>
        <v xml:space="preserve"> </v>
      </c>
      <c r="Q6" s="289"/>
      <c r="R6" s="292" t="str">
        <f>Badges!C281</f>
        <v>Make a pet budget for two pets</v>
      </c>
      <c r="S6" s="290" t="str">
        <f>IF(Badges!Q281="A","A"," ")</f>
        <v xml:space="preserve"> </v>
      </c>
      <c r="T6" s="463"/>
      <c r="U6" s="463"/>
    </row>
    <row r="7" spans="1:21">
      <c r="A7" s="475" t="str">
        <f>Summary!A7</f>
        <v>Dancer</v>
      </c>
      <c r="B7" s="476"/>
      <c r="C7" s="291" t="str">
        <f>IF(Badges!Q74="C","C",IF(Badges!Q74="P","P",""))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IF(Badges!Q97="C","C",IF(Badges!Q97="P","P",""))</f>
        <v/>
      </c>
      <c r="E8" s="289"/>
      <c r="F8" s="292" t="str">
        <f>Badges!C62</f>
        <v>Head to the studio</v>
      </c>
      <c r="G8" s="290" t="str">
        <f>IF(Badges!Q62="A","A"," ")</f>
        <v xml:space="preserve"> </v>
      </c>
      <c r="I8" s="289"/>
      <c r="J8" s="292" t="str">
        <f>Badges!C136</f>
        <v>Decorate a tile</v>
      </c>
      <c r="K8" s="290" t="str">
        <f>IF(Badges!Q136="A","A"," ")</f>
        <v xml:space="preserve"> </v>
      </c>
      <c r="M8" s="289"/>
      <c r="N8" s="292" t="str">
        <f>Badges!C209</f>
        <v>Have a scavenger hunt</v>
      </c>
      <c r="O8" s="290" t="str">
        <f>IF(Badges!Q209="A","A"," ")</f>
        <v xml:space="preserve"> </v>
      </c>
      <c r="Q8" s="289">
        <v>1</v>
      </c>
      <c r="R8" s="292" t="str">
        <f>Badges!C285</f>
        <v>Try a scavenger hunt</v>
      </c>
      <c r="S8" s="304"/>
    </row>
    <row r="9" spans="1:21">
      <c r="A9" s="477" t="str">
        <f>Summary!A9</f>
        <v>My Family Story</v>
      </c>
      <c r="B9" s="478"/>
      <c r="C9" s="341" t="str">
        <f>IF(Badges!Q120="C","C",IF(Badges!Q120="P","P",""))</f>
        <v/>
      </c>
      <c r="E9" s="289"/>
      <c r="F9" s="292" t="str">
        <f>Badges!C63</f>
        <v>Team up with an adult to find</v>
      </c>
      <c r="G9" s="290" t="str">
        <f>IF(Badges!Q63="A","A"," ")</f>
        <v xml:space="preserve"> </v>
      </c>
      <c r="I9" s="289"/>
      <c r="J9" s="292" t="str">
        <f>Badges!C137</f>
        <v>Make a pinch or slab sculpture</v>
      </c>
      <c r="K9" s="290" t="str">
        <f>IF(Badges!Q137="A","A"," ")</f>
        <v xml:space="preserve"> </v>
      </c>
      <c r="M9" s="289"/>
      <c r="N9" s="292" t="str">
        <f>Badges!C210</f>
        <v>Play "I Spy"</v>
      </c>
      <c r="O9" s="290" t="str">
        <f>IF(Badges!Q210="A","A"," ")</f>
        <v xml:space="preserve"> </v>
      </c>
      <c r="Q9" s="289"/>
      <c r="R9" s="292" t="str">
        <f>Badges!C286</f>
        <v>Find it</v>
      </c>
      <c r="S9" s="290" t="str">
        <f>IF(Badges!Q286="A","A"," ")</f>
        <v xml:space="preserve"> </v>
      </c>
    </row>
    <row r="10" spans="1:21">
      <c r="A10" s="484" t="str">
        <f>Summary!A10</f>
        <v>It's Your Planet -- Love It!</v>
      </c>
      <c r="B10" s="484"/>
      <c r="C10" s="484"/>
      <c r="E10" s="289"/>
      <c r="F10" s="292" t="str">
        <f>Badges!C64</f>
        <v>Pretend you're a Girl Scout</v>
      </c>
      <c r="G10" s="290" t="str">
        <f>IF(Badges!Q64="A","A"," ")</f>
        <v xml:space="preserve"> </v>
      </c>
      <c r="I10" s="289"/>
      <c r="J10" s="292" t="str">
        <f>Badges!C138</f>
        <v>Make beads for jewelry</v>
      </c>
      <c r="K10" s="290" t="str">
        <f>IF(Badges!Q138="A","A"," ")</f>
        <v xml:space="preserve"> </v>
      </c>
      <c r="M10" s="289"/>
      <c r="N10" s="292" t="str">
        <f>Badges!C211</f>
        <v>Do a detective hike</v>
      </c>
      <c r="O10" s="290" t="str">
        <f>IF(Badges!Q211="A","A"," ")</f>
        <v xml:space="preserve"> </v>
      </c>
      <c r="Q10" s="289"/>
      <c r="R10" s="292" t="str">
        <f>Badges!C287</f>
        <v>See it</v>
      </c>
      <c r="S10" s="290" t="str">
        <f>IF(Badges!Q287="A","A"," ")</f>
        <v xml:space="preserve"> </v>
      </c>
    </row>
    <row r="11" spans="1:21">
      <c r="A11" s="485" t="str">
        <f>Summary!A11</f>
        <v>Potter</v>
      </c>
      <c r="B11" s="486"/>
      <c r="C11" s="342" t="str">
        <f>IF(Badges!Q144="C","C",IF(Badges!Q144="P","P",""))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IF(Badges!Q288="A","A"," ")</f>
        <v xml:space="preserve"> </v>
      </c>
    </row>
    <row r="12" spans="1:21">
      <c r="A12" s="475" t="str">
        <f>Summary!A12</f>
        <v>Household Elf</v>
      </c>
      <c r="B12" s="476"/>
      <c r="C12" s="291" t="str">
        <f>IF(Badges!Q167="C","C",IF(Badges!Q167="P","P",""))</f>
        <v/>
      </c>
      <c r="E12" s="289"/>
      <c r="F12" s="292" t="str">
        <f>Badges!C66</f>
        <v>Create a special-occasion dance</v>
      </c>
      <c r="G12" s="290" t="str">
        <f>IF(Badges!Q66="A","A"," ")</f>
        <v xml:space="preserve"> </v>
      </c>
      <c r="I12" s="289"/>
      <c r="J12" s="292" t="str">
        <f>Badges!C140</f>
        <v>Dip your pottery</v>
      </c>
      <c r="K12" s="290" t="str">
        <f>IF(Badges!Q140="A","A","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IF(Badges!Q190="C","C",IF(Badges!Q190="P","P",""))</f>
        <v/>
      </c>
      <c r="E13" s="289"/>
      <c r="F13" s="292" t="str">
        <f>Badges!C67</f>
        <v>Use dance to tell a story</v>
      </c>
      <c r="G13" s="290" t="str">
        <f>IF(Badges!Q67="A","A"," ")</f>
        <v xml:space="preserve"> </v>
      </c>
      <c r="I13" s="289"/>
      <c r="J13" s="292" t="str">
        <f>Badges!C141</f>
        <v>Paint on glaze</v>
      </c>
      <c r="K13" s="290" t="str">
        <f>IF(Badges!Q141="A","A"," ")</f>
        <v xml:space="preserve"> </v>
      </c>
      <c r="M13" s="289"/>
      <c r="N13" s="292" t="str">
        <f>Badges!C216</f>
        <v>Set your alarm</v>
      </c>
      <c r="O13" s="290" t="str">
        <f>IF(Badges!Q216="A","A"," ")</f>
        <v xml:space="preserve"> </v>
      </c>
      <c r="Q13" s="289"/>
      <c r="R13" s="292" t="str">
        <f>Badges!C290</f>
        <v>Get a clue</v>
      </c>
      <c r="S13" s="290" t="str">
        <f>IF(Badges!Q290="A","A"," ")</f>
        <v xml:space="preserve"> </v>
      </c>
    </row>
    <row r="14" spans="1:21">
      <c r="A14" s="475" t="str">
        <f>Summary!A14</f>
        <v>Hiker</v>
      </c>
      <c r="B14" s="476"/>
      <c r="C14" s="291" t="str">
        <f>IF(Badges!Q213="C","C",IF(Badges!Q213="P","P",""))</f>
        <v/>
      </c>
      <c r="E14" s="289"/>
      <c r="F14" s="292" t="str">
        <f>Badges!C68</f>
        <v>Make up a dance to your favorite</v>
      </c>
      <c r="G14" s="290" t="str">
        <f>IF(Badges!Q68="A","A"," ")</f>
        <v xml:space="preserve"> </v>
      </c>
      <c r="I14" s="289"/>
      <c r="J14" s="292" t="str">
        <f>Badges!C142</f>
        <v>Sponge paint your pottery</v>
      </c>
      <c r="K14" s="290" t="str">
        <f>IF(Badges!Q142="A","A"," ")</f>
        <v xml:space="preserve"> </v>
      </c>
      <c r="M14" s="289"/>
      <c r="N14" s="292" t="str">
        <f>Badges!C217</f>
        <v>Lay out your clothes</v>
      </c>
      <c r="O14" s="290" t="str">
        <f>IF(Badges!Q217="A","A"," ")</f>
        <v xml:space="preserve"> </v>
      </c>
      <c r="Q14" s="289"/>
      <c r="R14" s="292" t="str">
        <f>Badges!C291</f>
        <v>Mystery box</v>
      </c>
      <c r="S14" s="290" t="str">
        <f>IF(Badges!Q291="A","A"," ")</f>
        <v xml:space="preserve"> </v>
      </c>
    </row>
    <row r="15" spans="1:21">
      <c r="A15" s="477" t="str">
        <f>Summary!A15</f>
        <v>My Great Day</v>
      </c>
      <c r="B15" s="478"/>
      <c r="C15" s="341" t="str">
        <f>IF(Badges!Q236="C","C",IF(Badges!Q236="P","P",""))</f>
        <v/>
      </c>
      <c r="E15" s="289">
        <v>5</v>
      </c>
      <c r="F15" s="292" t="str">
        <f>Badges!C69</f>
        <v>Show your moves</v>
      </c>
      <c r="G15" s="304"/>
      <c r="I15" s="466" t="str">
        <f>Badges!B145</f>
        <v>Household Elf</v>
      </c>
      <c r="J15" s="467"/>
      <c r="K15" s="467"/>
      <c r="M15" s="289"/>
      <c r="N15" s="292" t="str">
        <f>Badges!C218</f>
        <v>Make your bed</v>
      </c>
      <c r="O15" s="290" t="str">
        <f>IF(Badges!Q218="A","A"," ")</f>
        <v xml:space="preserve"> </v>
      </c>
      <c r="Q15" s="289"/>
      <c r="R15" s="292" t="str">
        <f>Badges!C292</f>
        <v>Who's who</v>
      </c>
      <c r="S15" s="290" t="str">
        <f>IF(Badges!Q292="A","A"," ")</f>
        <v xml:space="preserve"> </v>
      </c>
    </row>
    <row r="16" spans="1:21">
      <c r="A16" s="484" t="str">
        <f>Summary!A16</f>
        <v>It's Your Story -- Tell It!</v>
      </c>
      <c r="B16" s="484"/>
      <c r="C16" s="484"/>
      <c r="E16" s="289"/>
      <c r="F16" s="292" t="str">
        <f>Badges!C70</f>
        <v>Throw a dance party</v>
      </c>
      <c r="G16" s="290" t="str">
        <f>IF(Badges!Q70="A","A","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IF(Badges!Q260="C","C",IF(Badges!Q260="P","P",""))</f>
        <v/>
      </c>
      <c r="E17" s="289"/>
      <c r="F17" s="292" t="str">
        <f>Badges!C71</f>
        <v>Perform a dance show for your</v>
      </c>
      <c r="G17" s="290" t="str">
        <f>IF(Badges!Q71="A","A"," ")</f>
        <v xml:space="preserve"> </v>
      </c>
      <c r="I17" s="289"/>
      <c r="J17" s="292" t="str">
        <f>Badges!C147</f>
        <v>Be a light-saver</v>
      </c>
      <c r="K17" s="290" t="str">
        <f>IF(Badges!Q146="A","A"," ")</f>
        <v xml:space="preserve"> </v>
      </c>
      <c r="M17" s="289"/>
      <c r="N17" s="292" t="str">
        <f>Badges!C220</f>
        <v>Sort your school supplies</v>
      </c>
      <c r="O17" s="290" t="str">
        <f>IF(Badges!Q220="A","A"," ")</f>
        <v xml:space="preserve"> </v>
      </c>
      <c r="Q17" s="289"/>
      <c r="R17" s="292" t="str">
        <f>Badges!C294</f>
        <v>Pin the tail on…</v>
      </c>
      <c r="S17" s="290" t="str">
        <f>IF(Badges!Q294="A","A"," ")</f>
        <v xml:space="preserve"> </v>
      </c>
    </row>
    <row r="18" spans="1:19">
      <c r="A18" s="475" t="str">
        <f>Summary!A18</f>
        <v>Pets</v>
      </c>
      <c r="B18" s="476"/>
      <c r="C18" s="291" t="str">
        <f>IF(Badges!Q283="C","C",IF(Badges!Q283="P","P",""))</f>
        <v/>
      </c>
      <c r="E18" s="289"/>
      <c r="F18" s="292" t="str">
        <f>Badges!C72</f>
        <v>Perform a dance for your family</v>
      </c>
      <c r="G18" s="290" t="str">
        <f>IF(Badges!Q72="A","A"," ")</f>
        <v xml:space="preserve"> </v>
      </c>
      <c r="I18" s="289"/>
      <c r="J18" s="292" t="str">
        <f>Badges!C148</f>
        <v>Go on an energy scavenger hunt</v>
      </c>
      <c r="K18" s="290" t="str">
        <f>IF(Badges!Q147="A","A"," ")</f>
        <v xml:space="preserve"> </v>
      </c>
      <c r="M18" s="289"/>
      <c r="N18" s="292" t="str">
        <f>Badges!C221</f>
        <v>Make and label play-stuff bins</v>
      </c>
      <c r="O18" s="290" t="str">
        <f>IF(Badges!Q221="A","A"," ")</f>
        <v xml:space="preserve"> </v>
      </c>
      <c r="Q18" s="289"/>
      <c r="R18" s="292" t="str">
        <f>Badges!C295</f>
        <v>Heat things up</v>
      </c>
      <c r="S18" s="290" t="str">
        <f>IF(Badges!Q295="A","A"," ")</f>
        <v xml:space="preserve"> </v>
      </c>
    </row>
    <row r="19" spans="1:19">
      <c r="A19" s="475" t="str">
        <f>Summary!A19</f>
        <v>Making Games</v>
      </c>
      <c r="B19" s="476"/>
      <c r="C19" s="291" t="str">
        <f>IF(Badges!Q306="C","C",IF(Badges!Q306="P","P",""))</f>
        <v/>
      </c>
      <c r="E19" s="466" t="str">
        <f>Badges!B75</f>
        <v>Home Scientist</v>
      </c>
      <c r="F19" s="467"/>
      <c r="G19" s="467"/>
      <c r="I19" s="289"/>
      <c r="J19" s="292" t="str">
        <f>Badges!C149</f>
        <v>Find out about three ways to use</v>
      </c>
      <c r="K19" s="290" t="str">
        <f>IF(Badges!Q148="A","A"," ")</f>
        <v xml:space="preserve"> </v>
      </c>
      <c r="M19" s="289"/>
      <c r="N19" s="292" t="str">
        <f>Badges!C222</f>
        <v>Organize your clothes</v>
      </c>
      <c r="O19" s="290" t="str">
        <f>IF(Badges!Q222="A","A"," ")</f>
        <v xml:space="preserve"> </v>
      </c>
      <c r="Q19" s="289"/>
      <c r="R19" s="292" t="str">
        <f>Badges!C296</f>
        <v>Race day</v>
      </c>
      <c r="S19" s="290" t="str">
        <f>IF(Badges!Q296="A","A"," ")</f>
        <v xml:space="preserve"> </v>
      </c>
    </row>
    <row r="20" spans="1:19">
      <c r="A20" s="475" t="str">
        <f>Summary!A20</f>
        <v>Inventor</v>
      </c>
      <c r="B20" s="476"/>
      <c r="C20" s="291" t="str">
        <f>IF(Badges!Q329="C","C",IF(Badges!Q329="P","P",""))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IF(Badges!Q352="C","C",IF(Badges!Q352="P","P",""))</f>
        <v/>
      </c>
      <c r="E21" s="289"/>
      <c r="F21" s="292" t="str">
        <f>Badges!C77</f>
        <v>Make a salad dressing</v>
      </c>
      <c r="G21" s="290" t="str">
        <f>IF(Badges!Q77="A","A"," ")</f>
        <v xml:space="preserve"> </v>
      </c>
      <c r="I21" s="289"/>
      <c r="J21" s="292" t="str">
        <f>Badges!C151</f>
        <v>Use less water by taking shorter</v>
      </c>
      <c r="K21" s="290" t="str">
        <f>IF(Badges!Q150="A","A"," ")</f>
        <v xml:space="preserve"> </v>
      </c>
      <c r="M21" s="289"/>
      <c r="N21" s="292" t="str">
        <f>Badges!C224</f>
        <v>Create your own homework space</v>
      </c>
      <c r="O21" s="290" t="str">
        <f>IF(Badges!Q224="A","A"," ")</f>
        <v xml:space="preserve"> </v>
      </c>
      <c r="Q21" s="289"/>
      <c r="R21" s="292" t="str">
        <f>Badges!C298</f>
        <v>You're It</v>
      </c>
      <c r="S21" s="290" t="str">
        <f>IF(Badges!Q298="A","A"," ")</f>
        <v xml:space="preserve"> </v>
      </c>
    </row>
    <row r="22" spans="1:19">
      <c r="A22" s="226"/>
      <c r="B22" s="338"/>
      <c r="C22" s="306"/>
      <c r="E22" s="289"/>
      <c r="F22" s="292" t="str">
        <f>Badges!C78</f>
        <v>Grow rock candy</v>
      </c>
      <c r="G22" s="290" t="str">
        <f>IF(Badges!Q78="A","A"," ")</f>
        <v xml:space="preserve"> </v>
      </c>
      <c r="I22" s="289"/>
      <c r="J22" s="292" t="str">
        <f>Badges!C152</f>
        <v>Turn off the faucet when brushing</v>
      </c>
      <c r="K22" s="290" t="str">
        <f>IF(Badges!Q151="A","A"," ")</f>
        <v xml:space="preserve"> </v>
      </c>
      <c r="M22" s="289"/>
      <c r="N22" s="292" t="str">
        <f>Badges!C225</f>
        <v>Make a homework station</v>
      </c>
      <c r="O22" s="290" t="str">
        <f>IF(Badges!Q225="A","A"," ")</f>
        <v xml:space="preserve"> </v>
      </c>
      <c r="Q22" s="289"/>
      <c r="R22" s="292" t="str">
        <f>Badges!C299</f>
        <v>Duck, Duck, "Moo"-se</v>
      </c>
      <c r="S22" s="290" t="str">
        <f>IF(Badges!Q299="A","A"," ")</f>
        <v xml:space="preserve"> </v>
      </c>
    </row>
    <row r="23" spans="1:19">
      <c r="A23" s="466" t="str">
        <f>Badges!B6</f>
        <v>Computer Expert</v>
      </c>
      <c r="B23" s="467"/>
      <c r="C23" s="467"/>
      <c r="E23" s="289"/>
      <c r="F23" s="292" t="str">
        <f>Badges!C79</f>
        <v>Make your own ice cream</v>
      </c>
      <c r="G23" s="290" t="str">
        <f>IF(Badges!Q79="A","A"," ")</f>
        <v xml:space="preserve"> </v>
      </c>
      <c r="I23" s="289"/>
      <c r="J23" s="292" t="str">
        <f>Badges!C153</f>
        <v>Find three ways to save water</v>
      </c>
      <c r="K23" s="290" t="str">
        <f>IF(Badges!Q152="A","A"," ")</f>
        <v xml:space="preserve"> </v>
      </c>
      <c r="M23" s="289"/>
      <c r="N23" s="292" t="str">
        <f>Badges!C226</f>
        <v>Make a homework schedule</v>
      </c>
      <c r="O23" s="290" t="str">
        <f>IF(Badges!Q226="A","A"," ")</f>
        <v xml:space="preserve"> </v>
      </c>
      <c r="Q23" s="289"/>
      <c r="R23" s="292" t="str">
        <f>Badges!C300</f>
        <v>Hop to it</v>
      </c>
      <c r="S23" s="290" t="str">
        <f>IF(Badges!Q300="A","A","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IF(Badges!Q8="A","A"," ")</f>
        <v xml:space="preserve"> </v>
      </c>
      <c r="E25" s="289"/>
      <c r="F25" s="292" t="str">
        <f>Badges!C81</f>
        <v>Follow the balloon leader</v>
      </c>
      <c r="G25" s="290" t="str">
        <f>IF(Badges!Q81="A","A"," ")</f>
        <v xml:space="preserve"> </v>
      </c>
      <c r="I25" s="289"/>
      <c r="J25" s="292" t="str">
        <f>Badges!C155</f>
        <v>Make a natural cleaner</v>
      </c>
      <c r="K25" s="290" t="str">
        <f>IF(Badges!Q154="A","A"," ")</f>
        <v xml:space="preserve"> </v>
      </c>
      <c r="M25" s="289"/>
      <c r="N25" s="292" t="str">
        <f>Badges!C228</f>
        <v>Make a "special dates" calendar</v>
      </c>
      <c r="O25" s="290" t="str">
        <f>IF(Badges!Q228="A","A"," ")</f>
        <v xml:space="preserve"> </v>
      </c>
      <c r="Q25" s="289"/>
      <c r="R25" s="292" t="str">
        <f>Badges!C302</f>
        <v>Queen of the court</v>
      </c>
      <c r="S25" s="290" t="str">
        <f>IF(Badges!Q302="A","A"," ")</f>
        <v xml:space="preserve"> </v>
      </c>
    </row>
    <row r="26" spans="1:19">
      <c r="A26" s="289"/>
      <c r="B26" s="292" t="str">
        <f>Badges!C9</f>
        <v>Create a cool card</v>
      </c>
      <c r="C26" s="290" t="str">
        <f>IF(Badges!Q9="A","A"," ")</f>
        <v xml:space="preserve"> </v>
      </c>
      <c r="E26" s="289"/>
      <c r="F26" s="292" t="str">
        <f>Badges!C82</f>
        <v>Make pepper dance</v>
      </c>
      <c r="G26" s="290" t="str">
        <f>IF(Badges!Q82="A","A"," ")</f>
        <v xml:space="preserve"> </v>
      </c>
      <c r="I26" s="289"/>
      <c r="J26" s="292" t="str">
        <f>Badges!C156</f>
        <v>Make a natural spray to use on</v>
      </c>
      <c r="K26" s="290" t="str">
        <f>IF(Badges!Q155="A","A"," ")</f>
        <v xml:space="preserve"> </v>
      </c>
      <c r="M26" s="289"/>
      <c r="N26" s="292" t="str">
        <f>Badges!C229</f>
        <v>Make a family activities schedule</v>
      </c>
      <c r="O26" s="290" t="str">
        <f>IF(Badges!Q229="A","A"," ")</f>
        <v xml:space="preserve"> </v>
      </c>
      <c r="Q26" s="289"/>
      <c r="R26" s="292" t="str">
        <f>Badges!C303</f>
        <v>Field of dreams</v>
      </c>
      <c r="S26" s="290" t="str">
        <f>IF(Badges!Q303="A","A"," ")</f>
        <v xml:space="preserve"> </v>
      </c>
    </row>
    <row r="27" spans="1:19">
      <c r="A27" s="289"/>
      <c r="B27" s="292" t="str">
        <f>Badges!C10</f>
        <v>Build a bookmark</v>
      </c>
      <c r="C27" s="290" t="str">
        <f>IF(Badges!Q10="A","A"," ")</f>
        <v xml:space="preserve"> </v>
      </c>
      <c r="E27" s="289"/>
      <c r="F27" s="292" t="str">
        <f>Badges!C79</f>
        <v>Make your own ice cream</v>
      </c>
      <c r="G27" s="290" t="str">
        <f>IF(Badges!Q83="A","A"," ")</f>
        <v xml:space="preserve"> </v>
      </c>
      <c r="I27" s="289"/>
      <c r="J27" s="292" t="str">
        <f>Badges!C157</f>
        <v>Take your own reusable bag to the</v>
      </c>
      <c r="K27" s="290" t="str">
        <f>IF(Badges!Q156="A","A"," ")</f>
        <v xml:space="preserve"> </v>
      </c>
      <c r="M27" s="289"/>
      <c r="N27" s="292" t="str">
        <f>Badges!C230</f>
        <v>Be a family grocery helper</v>
      </c>
      <c r="O27" s="290" t="str">
        <f>IF(Badges!Q230="A","A"," ")</f>
        <v xml:space="preserve"> </v>
      </c>
      <c r="Q27" s="289"/>
      <c r="R27" s="292" t="str">
        <f>Badges!C304</f>
        <v>The new ballpark</v>
      </c>
      <c r="S27" s="290" t="str">
        <f>IF(Badges!Q304="A","A","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IF(Badges!Q12="A","A"," ")</f>
        <v xml:space="preserve"> </v>
      </c>
      <c r="E29" s="289"/>
      <c r="F29" s="292" t="str">
        <f>Badges!C85</f>
        <v>Eggs in salt water</v>
      </c>
      <c r="G29" s="290" t="str">
        <f>IF(Badges!Q85="A","A"," ")</f>
        <v xml:space="preserve"> </v>
      </c>
      <c r="I29" s="289"/>
      <c r="J29" s="292" t="str">
        <f>Badges!C159</f>
        <v>How much trash can you stash</v>
      </c>
      <c r="K29" s="290" t="str">
        <f>IF(Badges!Q158="A","A"," ")</f>
        <v xml:space="preserve"> </v>
      </c>
      <c r="M29" s="289"/>
      <c r="N29" s="292" t="str">
        <f>Badges!C232</f>
        <v>Organize a Girl Scout place</v>
      </c>
      <c r="O29" s="290" t="str">
        <f>IF(Badges!Q232="A","A"," ")</f>
        <v xml:space="preserve"> </v>
      </c>
      <c r="Q29" s="289">
        <v>1</v>
      </c>
      <c r="R29" s="292" t="str">
        <f>Badges!C308</f>
        <v>Warm up your inventor's mind</v>
      </c>
      <c r="S29" s="304"/>
    </row>
    <row r="30" spans="1:19">
      <c r="A30" s="289"/>
      <c r="B30" s="292" t="str">
        <f>Badges!C13</f>
        <v>Hometown history</v>
      </c>
      <c r="C30" s="290" t="str">
        <f>IF(Badges!Q13="A","A"," ")</f>
        <v xml:space="preserve"> </v>
      </c>
      <c r="E30" s="289"/>
      <c r="F30" s="292" t="str">
        <f>Badges!C86</f>
        <v>Dancing raisins</v>
      </c>
      <c r="G30" s="290" t="str">
        <f>IF(Badges!Q86="A","A"," ")</f>
        <v xml:space="preserve"> </v>
      </c>
      <c r="I30" s="289"/>
      <c r="J30" s="292" t="str">
        <f>Badges!C160</f>
        <v>Recycle plastic bags</v>
      </c>
      <c r="K30" s="290" t="str">
        <f>IF(Badges!Q159="A","A"," ")</f>
        <v xml:space="preserve"> </v>
      </c>
      <c r="M30" s="289"/>
      <c r="N30" s="292" t="str">
        <f>Badges!C233</f>
        <v>Organize a community place</v>
      </c>
      <c r="O30" s="290" t="str">
        <f>IF(Badges!Q233="A","A"," ")</f>
        <v xml:space="preserve"> </v>
      </c>
      <c r="Q30" s="289"/>
      <c r="R30" s="292" t="str">
        <f>Badges!C309</f>
        <v>Make up five new uses for a box</v>
      </c>
      <c r="S30" s="290" t="str">
        <f>IF(Badges!Q309="A","A"," ")</f>
        <v xml:space="preserve"> </v>
      </c>
    </row>
    <row r="31" spans="1:19">
      <c r="A31" s="289"/>
      <c r="B31" s="292" t="str">
        <f>Badges!C14</f>
        <v>Online art walk</v>
      </c>
      <c r="C31" s="290" t="str">
        <f>IF(Badges!Q14="A","A"," ")</f>
        <v xml:space="preserve"> </v>
      </c>
      <c r="E31" s="289"/>
      <c r="F31" s="292" t="str">
        <f>Badges!C83</f>
        <v>Bend water</v>
      </c>
      <c r="G31" s="290" t="str">
        <f>IF(Badges!Q87="A","A"," ")</f>
        <v xml:space="preserve"> </v>
      </c>
      <c r="I31" s="289"/>
      <c r="J31" s="292" t="str">
        <f>Badges!C161</f>
        <v>Donate toys and clothes</v>
      </c>
      <c r="K31" s="290" t="str">
        <f>IF(Badges!Q160="A","A"," ")</f>
        <v xml:space="preserve"> </v>
      </c>
      <c r="M31" s="289"/>
      <c r="N31" s="292" t="str">
        <f>Badges!C234</f>
        <v>Help a relative, friend, or neighbor</v>
      </c>
      <c r="O31" s="290" t="str">
        <f>IF(Badges!Q234="A","A"," ")</f>
        <v xml:space="preserve"> </v>
      </c>
      <c r="Q31" s="289"/>
      <c r="R31" s="292" t="str">
        <f>Badges!C310</f>
        <v>Come up with fun and different</v>
      </c>
      <c r="S31" s="290" t="str">
        <f>IF(Badges!Q310="A","A","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IF(Badges!Q311="A","A"," ")</f>
        <v xml:space="preserve"> </v>
      </c>
    </row>
    <row r="33" spans="1:19">
      <c r="A33" s="289"/>
      <c r="B33" s="292" t="str">
        <f>Badges!C16</f>
        <v>Road trip</v>
      </c>
      <c r="C33" s="290" t="str">
        <f>IF(Badges!Q16="A","A"," ")</f>
        <v xml:space="preserve"> </v>
      </c>
      <c r="E33" s="289"/>
      <c r="F33" s="292" t="str">
        <f>Badges!C89</f>
        <v>Soda geyser</v>
      </c>
      <c r="G33" s="290" t="str">
        <f>IF(Badges!Q89="A","A"," ")</f>
        <v xml:space="preserve"> </v>
      </c>
      <c r="I33" s="289"/>
      <c r="J33" s="292" t="str">
        <f>Badges!C163</f>
        <v>Clean or replace an air filter</v>
      </c>
      <c r="K33" s="290" t="str">
        <f>IF(Badges!Q162="A","A","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IF(Badges!Q17="A","A"," ")</f>
        <v xml:space="preserve"> </v>
      </c>
      <c r="E34" s="289"/>
      <c r="F34" s="292" t="str">
        <f>Badges!C90</f>
        <v>Film-canister rockets</v>
      </c>
      <c r="G34" s="290" t="str">
        <f>IF(Badges!Q90="A","A"," ")</f>
        <v xml:space="preserve"> </v>
      </c>
      <c r="I34" s="289"/>
      <c r="J34" s="292" t="str">
        <f>Badges!C164</f>
        <v>Discover natural filters</v>
      </c>
      <c r="K34" s="290" t="str">
        <f>IF(Badges!Q163="A","A"," ")</f>
        <v xml:space="preserve"> </v>
      </c>
      <c r="M34" s="289"/>
      <c r="N34" s="292" t="str">
        <f>Badges!C240</f>
        <v>Make a letterboxing dictionary</v>
      </c>
      <c r="O34" s="290" t="str">
        <f>IF(Badges!Q240="A","A"," ")</f>
        <v xml:space="preserve"> </v>
      </c>
      <c r="Q34" s="289"/>
      <c r="R34" s="292" t="str">
        <f>Badges!C313</f>
        <v>Making music</v>
      </c>
      <c r="S34" s="290" t="str">
        <f>IF(Badges!Q313="A","A"," ")</f>
        <v xml:space="preserve"> </v>
      </c>
    </row>
    <row r="35" spans="1:19">
      <c r="A35" s="289"/>
      <c r="B35" s="292" t="str">
        <f>Badges!C18</f>
        <v>3…2…1…blastoff!</v>
      </c>
      <c r="C35" s="290" t="str">
        <f>IF(Badges!Q18="A","A"," ")</f>
        <v xml:space="preserve"> </v>
      </c>
      <c r="E35" s="289"/>
      <c r="F35" s="292" t="str">
        <f>Badges!C87</f>
        <v>Lemons vs. limes</v>
      </c>
      <c r="G35" s="290" t="str">
        <f>IF(Badges!Q91="A","A"," ")</f>
        <v xml:space="preserve"> </v>
      </c>
      <c r="I35" s="289"/>
      <c r="J35" s="292" t="str">
        <f>Badges!C165</f>
        <v>Make a natural air freshener</v>
      </c>
      <c r="K35" s="290" t="str">
        <f>IF(Badges!Q164="A","A"," ")</f>
        <v xml:space="preserve"> </v>
      </c>
      <c r="M35" s="289"/>
      <c r="N35" s="292" t="str">
        <f>Badges!C241</f>
        <v>Think of hiding places</v>
      </c>
      <c r="O35" s="290" t="str">
        <f>IF(Badges!Q241="A","A"," ")</f>
        <v xml:space="preserve"> </v>
      </c>
      <c r="Q35" s="289"/>
      <c r="R35" s="292" t="str">
        <f>Badges!C314</f>
        <v>Carrying lunch</v>
      </c>
      <c r="S35" s="290" t="str">
        <f>IF(Badges!Q314="A","A","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IF(Badges!Q242="A","A"," ")</f>
        <v xml:space="preserve"> </v>
      </c>
      <c r="Q36" s="289"/>
      <c r="R36" s="292" t="str">
        <f>Badges!C315</f>
        <v>Watering plants</v>
      </c>
      <c r="S36" s="290" t="str">
        <f>IF(Badges!Q315="A","A"," ")</f>
        <v xml:space="preserve"> </v>
      </c>
    </row>
    <row r="37" spans="1:19" ht="12.75" customHeight="1">
      <c r="A37" s="289"/>
      <c r="B37" s="292" t="str">
        <f>Badges!C20</f>
        <v>Here is my card</v>
      </c>
      <c r="C37" s="290" t="str">
        <f>IF(Badges!Q20="A","A"," ")</f>
        <v xml:space="preserve"> </v>
      </c>
      <c r="E37" s="289"/>
      <c r="F37" s="292" t="str">
        <f>Badges!C93</f>
        <v>Giant bubbles</v>
      </c>
      <c r="G37" s="290" t="str">
        <f>IF(Badges!Q93="A","A","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IF(Badges!Q21="A","A"," ")</f>
        <v xml:space="preserve"> </v>
      </c>
      <c r="E38" s="289"/>
      <c r="F38" s="292" t="str">
        <f>Badges!C94</f>
        <v>Homemade Silly Putty</v>
      </c>
      <c r="G38" s="290" t="str">
        <f>IF(Badges!Q94="A","A"," ")</f>
        <v xml:space="preserve"> </v>
      </c>
      <c r="I38" s="289"/>
      <c r="J38" s="292" t="str">
        <f>Badges!C170</f>
        <v>Hold a scavenger hunt in your</v>
      </c>
      <c r="K38" s="290" t="str">
        <f>IF(Badges!Q170="A","A"," ")</f>
        <v xml:space="preserve"> </v>
      </c>
      <c r="M38" s="289"/>
      <c r="N38" s="292" t="str">
        <f>Badges!C244</f>
        <v>Cut your own stamp from craft foam</v>
      </c>
      <c r="O38" s="290" t="str">
        <f>IF(Badges!Q244="A","A"," ")</f>
        <v xml:space="preserve"> </v>
      </c>
      <c r="Q38" s="289"/>
      <c r="R38" s="292" t="str">
        <f>Badges!C317</f>
        <v>Mornings</v>
      </c>
      <c r="S38" s="290" t="str">
        <f>IF(Badges!Q317="A","A"," ")</f>
        <v xml:space="preserve"> </v>
      </c>
    </row>
    <row r="39" spans="1:19">
      <c r="A39" s="289"/>
      <c r="B39" s="292" t="str">
        <f>Badges!C22</f>
        <v>Dear President…</v>
      </c>
      <c r="C39" s="290" t="str">
        <f>IF(Badges!Q22="A","A"," ")</f>
        <v xml:space="preserve"> </v>
      </c>
      <c r="E39" s="289"/>
      <c r="F39" s="292" t="str">
        <f>Badges!C91</f>
        <v>Blow up a balloon without using</v>
      </c>
      <c r="G39" s="290" t="str">
        <f>IF(Badges!Q95="A","A"," ")</f>
        <v xml:space="preserve"> </v>
      </c>
      <c r="I39" s="289"/>
      <c r="J39" s="292" t="str">
        <f>Badges!C171</f>
        <v>Play Kim's Game</v>
      </c>
      <c r="K39" s="290" t="str">
        <f>IF(Badges!Q171="A","A"," ")</f>
        <v xml:space="preserve"> </v>
      </c>
      <c r="M39" s="289"/>
      <c r="N39" s="292" t="str">
        <f>Badges!C245</f>
        <v>Use a stamp-making kit from a</v>
      </c>
      <c r="O39" s="290" t="str">
        <f>IF(Badges!Q245="A","A"," ")</f>
        <v xml:space="preserve"> </v>
      </c>
      <c r="Q39" s="289"/>
      <c r="R39" s="292" t="str">
        <f>Badges!C318</f>
        <v>Lunch at school</v>
      </c>
      <c r="S39" s="290" t="str">
        <f>IF(Badges!Q318="A","A","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IF(Badges!Q172="A","A"," ")</f>
        <v xml:space="preserve"> </v>
      </c>
      <c r="M40" s="289"/>
      <c r="N40" s="292" t="str">
        <f>Badges!C246</f>
        <v>Choose a special stamp</v>
      </c>
      <c r="O40" s="290" t="str">
        <f>IF(Badges!Q246="A","A"," ")</f>
        <v xml:space="preserve"> </v>
      </c>
      <c r="Q40" s="289"/>
      <c r="R40" s="292" t="str">
        <f>Badges!C319</f>
        <v>Brownie meetings</v>
      </c>
      <c r="S40" s="290" t="str">
        <f>IF(Badges!Q319="A","A"," ")</f>
        <v xml:space="preserve"> </v>
      </c>
    </row>
    <row r="41" spans="1:19">
      <c r="A41" s="289"/>
      <c r="B41" s="292" t="str">
        <f>Badges!C24</f>
        <v>Game on</v>
      </c>
      <c r="C41" s="290" t="str">
        <f>IF(Badges!Q24="A","A","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IF(Badges!Q25="A","A"," ")</f>
        <v xml:space="preserve"> </v>
      </c>
      <c r="E42" s="289"/>
      <c r="F42" s="292" t="str">
        <f>Badges!C100</f>
        <v>Read two stories starring families</v>
      </c>
      <c r="G42" s="290" t="str">
        <f>IF(Badges!Q100="A","A"," ")</f>
        <v xml:space="preserve"> </v>
      </c>
      <c r="I42" s="289"/>
      <c r="J42" s="292" t="str">
        <f>Badges!C174</f>
        <v>Listen for 10 different sounds</v>
      </c>
      <c r="K42" s="290" t="str">
        <f>IF(Badges!Q174="A","A"," ")</f>
        <v xml:space="preserve"> </v>
      </c>
      <c r="M42" s="289"/>
      <c r="N42" s="292" t="str">
        <f>Badges!C248</f>
        <v>Create a fill-in-the-blank clue</v>
      </c>
      <c r="O42" s="290" t="str">
        <f>IF(Badges!Q248="A","A"," ")</f>
        <v xml:space="preserve"> </v>
      </c>
      <c r="Q42" s="289"/>
      <c r="R42" s="292" t="str">
        <f>Badges!C321</f>
        <v>Mind-map</v>
      </c>
      <c r="S42" s="290" t="str">
        <f>IF(Badges!Q321="A","A"," ")</f>
        <v xml:space="preserve"> </v>
      </c>
    </row>
    <row r="43" spans="1:19" ht="12.75" customHeight="1">
      <c r="A43" s="289"/>
      <c r="B43" s="292" t="str">
        <f>Badges!C26</f>
        <v>Print on</v>
      </c>
      <c r="C43" s="290" t="str">
        <f>IF(Badges!Q26="A","A"," ")</f>
        <v xml:space="preserve"> </v>
      </c>
      <c r="E43" s="289"/>
      <c r="F43" s="292" t="str">
        <f>Badges!C101</f>
        <v>Watch a family story</v>
      </c>
      <c r="G43" s="290" t="str">
        <f>IF(Badges!Q101="A","A"," ")</f>
        <v xml:space="preserve"> </v>
      </c>
      <c r="I43" s="289"/>
      <c r="J43" s="292" t="str">
        <f>Badges!C175</f>
        <v>Listen to sound boxes</v>
      </c>
      <c r="K43" s="290" t="str">
        <f>IF(Badges!Q175="A","A"," ")</f>
        <v xml:space="preserve"> </v>
      </c>
      <c r="M43" s="289"/>
      <c r="N43" s="292" t="str">
        <f>Badges!C249</f>
        <v>Create a scramble</v>
      </c>
      <c r="O43" s="290" t="str">
        <f>IF(Badges!Q249="A","A"," ")</f>
        <v xml:space="preserve"> </v>
      </c>
      <c r="Q43" s="289"/>
      <c r="R43" s="292" t="str">
        <f>Badges!C322</f>
        <v>Sketch it out</v>
      </c>
      <c r="S43" s="290" t="str">
        <f>IF(Badges!Q322="A","A"," ")</f>
        <v xml:space="preserve"> </v>
      </c>
    </row>
    <row r="44" spans="1:19">
      <c r="A44" s="466" t="str">
        <f>Badges!B29</f>
        <v>My Best Self</v>
      </c>
      <c r="B44" s="467"/>
      <c r="C44" s="467"/>
      <c r="E44" s="289"/>
      <c r="F44" s="292" t="str">
        <f>Badges!C102</f>
        <v>Share family stories with friends</v>
      </c>
      <c r="G44" s="290" t="str">
        <f>IF(Badges!Q102="A","A"," ")</f>
        <v xml:space="preserve"> </v>
      </c>
      <c r="I44" s="289"/>
      <c r="J44" s="292" t="str">
        <f>Badges!C176</f>
        <v>Wear safety earplugs to understand</v>
      </c>
      <c r="K44" s="290" t="str">
        <f>IF(Badges!Q176="A","A"," ")</f>
        <v xml:space="preserve"> </v>
      </c>
      <c r="M44" s="289"/>
      <c r="N44" s="292" t="str">
        <f>Badges!C250</f>
        <v>Create a number code clue</v>
      </c>
      <c r="O44" s="290" t="str">
        <f>IF(Badges!Q250="A","A"," ")</f>
        <v xml:space="preserve"> </v>
      </c>
      <c r="Q44" s="289"/>
      <c r="R44" s="292" t="str">
        <f>Badges!C323</f>
        <v>Buddy up and brainstorm lots of</v>
      </c>
      <c r="S44" s="290" t="str">
        <f>IF(Badges!Q323="A","A","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IF(Badges!Q31="A","A"," ")</f>
        <v xml:space="preserve"> </v>
      </c>
      <c r="E46" s="289"/>
      <c r="F46" s="292" t="str">
        <f>Badges!C104</f>
        <v>Ask about a festival, holiday, or</v>
      </c>
      <c r="G46" s="290" t="str">
        <f>IF(Badges!Q104="A","A"," ")</f>
        <v xml:space="preserve"> </v>
      </c>
      <c r="I46" s="289"/>
      <c r="J46" s="292" t="str">
        <f>Badges!C178</f>
        <v>Follow a friend using only your nose</v>
      </c>
      <c r="K46" s="290" t="str">
        <f>IF(Badges!Q178="A","A"," ")</f>
        <v xml:space="preserve"> </v>
      </c>
      <c r="M46" s="289"/>
      <c r="N46" s="292" t="str">
        <f>Badges!C252</f>
        <v>Go on a letterbox search using a</v>
      </c>
      <c r="O46" s="290" t="str">
        <f>IF(Badges!Q252="A","A"," ")</f>
        <v xml:space="preserve"> </v>
      </c>
      <c r="Q46" s="289"/>
      <c r="R46" s="292" t="str">
        <f>Badges!C325</f>
        <v>Draw it</v>
      </c>
      <c r="S46" s="290" t="str">
        <f>IF(Badges!Q325="A","A"," ")</f>
        <v xml:space="preserve"> </v>
      </c>
    </row>
    <row r="47" spans="1:19">
      <c r="A47" s="289"/>
      <c r="B47" s="292" t="str">
        <f>Badges!C32</f>
        <v xml:space="preserve">Write on your elf self where you </v>
      </c>
      <c r="C47" s="290" t="str">
        <f>IF(Badges!Q32="A","A"," ")</f>
        <v xml:space="preserve"> </v>
      </c>
      <c r="E47" s="289"/>
      <c r="F47" s="292" t="str">
        <f>Badges!C105</f>
        <v>Ask about a song, game, or</v>
      </c>
      <c r="G47" s="290" t="str">
        <f>IF(Badges!Q105="A","A"," ")</f>
        <v xml:space="preserve"> </v>
      </c>
      <c r="I47" s="289"/>
      <c r="J47" s="292" t="str">
        <f>Badges!C179</f>
        <v>Play a smelly game with your</v>
      </c>
      <c r="K47" s="290" t="str">
        <f>IF(Badges!Q179="A","A"," ")</f>
        <v xml:space="preserve"> </v>
      </c>
      <c r="M47" s="289"/>
      <c r="N47" s="292" t="str">
        <f>Badges!C253</f>
        <v>Go on an adventure in a new place</v>
      </c>
      <c r="O47" s="290" t="str">
        <f>IF(Badges!Q253="A","A"," ")</f>
        <v xml:space="preserve"> </v>
      </c>
      <c r="Q47" s="289"/>
      <c r="R47" s="292" t="str">
        <f>Badges!C326</f>
        <v>Act it out</v>
      </c>
      <c r="S47" s="290" t="str">
        <f>IF(Badges!Q326="A","A"," ")</f>
        <v xml:space="preserve"> </v>
      </c>
    </row>
    <row r="48" spans="1:19">
      <c r="A48" s="289"/>
      <c r="B48" s="292" t="str">
        <f>Badges!C33</f>
        <v>Share how you're unique</v>
      </c>
      <c r="C48" s="290" t="str">
        <f>IF(Badges!Q33="A","A"," ")</f>
        <v xml:space="preserve"> </v>
      </c>
      <c r="E48" s="289"/>
      <c r="F48" s="292" t="str">
        <f>Badges!C106</f>
        <v>Ask about a family recipe</v>
      </c>
      <c r="G48" s="290" t="str">
        <f>IF(Badges!Q106="A","A"," ")</f>
        <v xml:space="preserve"> </v>
      </c>
      <c r="I48" s="289"/>
      <c r="J48" s="292" t="str">
        <f>Badges!C180</f>
        <v>Try sniffing out three different foods</v>
      </c>
      <c r="K48" s="290" t="str">
        <f>IF(Badges!Q180="A","A"," ")</f>
        <v xml:space="preserve"> </v>
      </c>
      <c r="M48" s="289"/>
      <c r="N48" s="292" t="str">
        <f>Badges!C254</f>
        <v xml:space="preserve">Go on a letterbox search that </v>
      </c>
      <c r="O48" s="290" t="str">
        <f>IF(Badges!Q254="A","A"," ")</f>
        <v xml:space="preserve"> </v>
      </c>
      <c r="Q48" s="289"/>
      <c r="R48" s="292" t="str">
        <f>Badges!C327</f>
        <v>Build it</v>
      </c>
      <c r="S48" s="290" t="str">
        <f>IF(Badges!Q327="A","A","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IF(Badges!Q35="A","A"," ")</f>
        <v xml:space="preserve"> </v>
      </c>
      <c r="E50" s="289"/>
      <c r="F50" s="292" t="str">
        <f>Badges!C108</f>
        <v>Use the story tree</v>
      </c>
      <c r="G50" s="290" t="str">
        <f>IF(Badges!Q108="A","A"," ")</f>
        <v xml:space="preserve"> </v>
      </c>
      <c r="I50" s="289"/>
      <c r="J50" s="292" t="str">
        <f>Badges!C182</f>
        <v>Do a taste test with salty, sweet</v>
      </c>
      <c r="K50" s="290" t="str">
        <f>IF(Badges!Q182="A","A"," ")</f>
        <v xml:space="preserve"> </v>
      </c>
      <c r="M50" s="289"/>
      <c r="N50" s="292" t="str">
        <f>Badges!C256</f>
        <v>Hide a letterbox in your yard</v>
      </c>
      <c r="O50" s="290" t="str">
        <f>IF(Badges!Q256="A","A"," ")</f>
        <v xml:space="preserve"> </v>
      </c>
      <c r="Q50" s="289">
        <v>1</v>
      </c>
      <c r="R50" s="292" t="str">
        <f>Badges!C331</f>
        <v>Make friendly introductions</v>
      </c>
      <c r="S50" s="304"/>
    </row>
    <row r="51" spans="1:19">
      <c r="A51" s="289"/>
      <c r="B51" s="292" t="str">
        <f>Badges!C36</f>
        <v>Try three different kinds of exercise</v>
      </c>
      <c r="C51" s="290" t="str">
        <f>IF(Badges!Q36="A","A"," ")</f>
        <v xml:space="preserve"> </v>
      </c>
      <c r="E51" s="289"/>
      <c r="F51" s="292" t="str">
        <f>Badges!C109</f>
        <v>Draw or paint your tree</v>
      </c>
      <c r="G51" s="290" t="str">
        <f>IF(Badges!Q109="A","A"," ")</f>
        <v xml:space="preserve"> </v>
      </c>
      <c r="I51" s="289"/>
      <c r="J51" s="292" t="str">
        <f>Badges!C183</f>
        <v>Look at the taste buds on a friend's</v>
      </c>
      <c r="K51" s="290" t="str">
        <f>IF(Badges!Q183="A","A"," ")</f>
        <v xml:space="preserve"> </v>
      </c>
      <c r="M51" s="289"/>
      <c r="N51" s="292" t="str">
        <f>Badges!C257</f>
        <v>Hide a letterbox along a nearby</v>
      </c>
      <c r="O51" s="290" t="str">
        <f>IF(Badges!Q257="A","A"," ")</f>
        <v xml:space="preserve"> </v>
      </c>
      <c r="Q51" s="289"/>
      <c r="R51" s="292" t="str">
        <f>Badges!C332</f>
        <v>Introduce yourself</v>
      </c>
      <c r="S51" s="290" t="str">
        <f>IF(Badges!Q332="A","A"," ")</f>
        <v xml:space="preserve"> </v>
      </c>
    </row>
    <row r="52" spans="1:19">
      <c r="A52" s="289"/>
      <c r="B52" s="292" t="str">
        <f>Badges!C37</f>
        <v>Take a thirsty challenge</v>
      </c>
      <c r="C52" s="290" t="str">
        <f>IF(Badges!Q37="A","A"," ")</f>
        <v xml:space="preserve"> </v>
      </c>
      <c r="E52" s="289"/>
      <c r="F52" s="292" t="str">
        <f>Badges!C110</f>
        <v xml:space="preserve">Use software on a computer, or </v>
      </c>
      <c r="G52" s="290" t="str">
        <f>IF(Badges!Q110="A","A"," ")</f>
        <v xml:space="preserve"> </v>
      </c>
      <c r="I52" s="289"/>
      <c r="J52" s="292" t="str">
        <f>Badges!C184</f>
        <v>Explore how sight influences taste</v>
      </c>
      <c r="K52" s="290" t="str">
        <f>IF(Badges!Q184="A","A"," ")</f>
        <v xml:space="preserve"> </v>
      </c>
      <c r="M52" s="289"/>
      <c r="N52" s="292" t="str">
        <f>Badges!C258</f>
        <v>Hide a letterbox using compass</v>
      </c>
      <c r="O52" s="290" t="str">
        <f>IF(Badges!Q258="A","A"," ")</f>
        <v xml:space="preserve"> </v>
      </c>
      <c r="Q52" s="289"/>
      <c r="R52" s="292" t="str">
        <f>Badges!C333</f>
        <v>Introduce a friend to someone else</v>
      </c>
      <c r="S52" s="290" t="str">
        <f>IF(Badges!Q333="A","A","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IF(Badges!Q334="A","A"," ")</f>
        <v xml:space="preserve"> </v>
      </c>
    </row>
    <row r="54" spans="1:19">
      <c r="A54" s="289"/>
      <c r="B54" s="292" t="str">
        <f>Badges!C39</f>
        <v>Talk about three common reasons</v>
      </c>
      <c r="C54" s="290" t="str">
        <f>IF(Badges!Q39="A","A"," ")</f>
        <v xml:space="preserve"> </v>
      </c>
      <c r="E54" s="289"/>
      <c r="F54" s="292" t="str">
        <f>Badges!C112</f>
        <v>Ask about an old photo</v>
      </c>
      <c r="G54" s="290" t="str">
        <f>IF(Badges!Q112="A","A"," ")</f>
        <v xml:space="preserve"> </v>
      </c>
      <c r="I54" s="289"/>
      <c r="J54" s="292" t="str">
        <f>Badges!C186</f>
        <v>Find things that have different</v>
      </c>
      <c r="K54" s="290" t="str">
        <f>IF(Badges!Q186="A","A","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IF(Badges!Q40="A","A"," ")</f>
        <v xml:space="preserve"> </v>
      </c>
      <c r="E55" s="289"/>
      <c r="F55" s="292" t="str">
        <f>Badges!C113</f>
        <v>Talk about an object that has been</v>
      </c>
      <c r="G55" s="290" t="str">
        <f>IF(Badges!Q113="A","A"," ")</f>
        <v xml:space="preserve"> </v>
      </c>
      <c r="I55" s="289"/>
      <c r="J55" s="292" t="str">
        <f>Badges!C187</f>
        <v>Try an arm or leg touch test</v>
      </c>
      <c r="K55" s="290" t="str">
        <f>IF(Badges!Q187="A","A"," ")</f>
        <v xml:space="preserve"> </v>
      </c>
      <c r="M55" s="289"/>
      <c r="N55" s="292" t="str">
        <f>Badges!C263</f>
        <v>Play bingo at a pet store</v>
      </c>
      <c r="O55" s="290" t="str">
        <f>IF(Badges!Q263="A","A"," ")</f>
        <v xml:space="preserve"> </v>
      </c>
      <c r="Q55" s="289"/>
      <c r="R55" s="292" t="str">
        <f>Badges!C336</f>
        <v>Write a name poem</v>
      </c>
      <c r="S55" s="290" t="str">
        <f>IF(Badges!Q336="A","A"," ")</f>
        <v xml:space="preserve"> </v>
      </c>
    </row>
    <row r="56" spans="1:19">
      <c r="A56" s="289"/>
      <c r="B56" s="292" t="str">
        <f>Badges!C41</f>
        <v>Find out about bandages</v>
      </c>
      <c r="C56" s="290" t="str">
        <f>IF(Badges!Q41="A","A"," ")</f>
        <v xml:space="preserve"> </v>
      </c>
      <c r="E56" s="289"/>
      <c r="F56" s="292" t="str">
        <f>Badges!C114</f>
        <v>Ask about an object that belongs</v>
      </c>
      <c r="G56" s="290" t="str">
        <f>IF(Badges!Q114="A","A"," ")</f>
        <v xml:space="preserve"> </v>
      </c>
      <c r="I56" s="289"/>
      <c r="J56" s="292" t="str">
        <f>Badges!C188</f>
        <v>Try Braille</v>
      </c>
      <c r="K56" s="290" t="str">
        <f>IF(Badges!Q188="A","A"," ")</f>
        <v xml:space="preserve"> </v>
      </c>
      <c r="M56" s="289"/>
      <c r="N56" s="292" t="str">
        <f>Badges!C264</f>
        <v>Play bingo at a veterinarian's office</v>
      </c>
      <c r="O56" s="290" t="str">
        <f>IF(Badges!Q264="A","A"," ")</f>
        <v xml:space="preserve"> </v>
      </c>
      <c r="Q56" s="289"/>
      <c r="R56" s="292" t="str">
        <f>Badges!C337</f>
        <v>Give something special to a friend</v>
      </c>
      <c r="S56" s="290" t="str">
        <f>IF(Badges!Q337="A","A","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IF(Badges!Q265="A","A"," ")</f>
        <v xml:space="preserve"> </v>
      </c>
      <c r="Q57" s="289"/>
      <c r="R57" s="292" t="str">
        <f>Badges!C338</f>
        <v>Be a friend to someone you don't</v>
      </c>
      <c r="S57" s="290" t="str">
        <f>IF(Badges!Q338="A","A"," ")</f>
        <v xml:space="preserve"> </v>
      </c>
    </row>
    <row r="58" spans="1:19">
      <c r="A58" s="289"/>
      <c r="B58" s="292" t="str">
        <f>Badges!C43</f>
        <v>Create a "happy box" with five</v>
      </c>
      <c r="C58" s="290" t="str">
        <f>IF(Badges!Q43="A","A"," ")</f>
        <v xml:space="preserve"> </v>
      </c>
      <c r="E58" s="289"/>
      <c r="F58" s="292" t="str">
        <f>Badges!C116</f>
        <v>Have a "family tree" potluck party</v>
      </c>
      <c r="G58" s="290" t="str">
        <f>IF(Badges!Q116="A","A","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IF(Badges!Q44="A","A"," ")</f>
        <v xml:space="preserve"> </v>
      </c>
      <c r="E59" s="289"/>
      <c r="F59" s="292" t="str">
        <f>Badges!C117</f>
        <v>Make a family crest</v>
      </c>
      <c r="G59" s="290" t="str">
        <f>IF(Badges!Q117="A","A"," ")</f>
        <v xml:space="preserve"> </v>
      </c>
      <c r="I59" s="289"/>
      <c r="J59" s="292" t="str">
        <f>Badges!C193</f>
        <v>Find a trail</v>
      </c>
      <c r="K59" s="290" t="str">
        <f>IF(Badges!Q193="A","A"," ")</f>
        <v xml:space="preserve"> </v>
      </c>
      <c r="M59" s="289"/>
      <c r="N59" s="292" t="str">
        <f>Badges!C267</f>
        <v>Be the cage or tank cleaner</v>
      </c>
      <c r="O59" s="290" t="str">
        <f>IF(Badges!Q267="A","A"," ")</f>
        <v xml:space="preserve"> </v>
      </c>
      <c r="Q59" s="289"/>
      <c r="R59" s="292" t="str">
        <f>Badges!C340</f>
        <v>Do a friend's favorite thing</v>
      </c>
      <c r="S59" s="290" t="str">
        <f>IF(Badges!Q340="A","A"," ")</f>
        <v xml:space="preserve"> </v>
      </c>
    </row>
    <row r="60" spans="1:19">
      <c r="A60" s="289"/>
      <c r="B60" s="292" t="str">
        <f>Badges!C45</f>
        <v xml:space="preserve">Moving helps our bodies feel </v>
      </c>
      <c r="C60" s="290" t="str">
        <f>IF(Badges!Q45="A","A"," ")</f>
        <v xml:space="preserve"> </v>
      </c>
      <c r="E60" s="289"/>
      <c r="F60" s="292" t="str">
        <f>Badges!C118</f>
        <v>Become pen pals with another</v>
      </c>
      <c r="G60" s="290" t="str">
        <f>IF(Badges!Q118="A","A"," ")</f>
        <v xml:space="preserve"> </v>
      </c>
      <c r="I60" s="289"/>
      <c r="J60" s="292" t="str">
        <f>Badges!C194</f>
        <v>Ask an expert</v>
      </c>
      <c r="K60" s="290" t="str">
        <f>IF(Badges!Q194="A","A"," ")</f>
        <v xml:space="preserve"> </v>
      </c>
      <c r="M60" s="289"/>
      <c r="N60" s="292" t="str">
        <f>Badges!C268</f>
        <v>Learn how to muck out a stall</v>
      </c>
      <c r="O60" s="290" t="str">
        <f>IF(Badges!Q268="A","A"," ")</f>
        <v xml:space="preserve"> </v>
      </c>
      <c r="Q60" s="289"/>
      <c r="R60" s="292" t="str">
        <f>Badges!C341</f>
        <v>Share a favorite activity with a friend</v>
      </c>
      <c r="S60" s="290" t="str">
        <f>IF(Badges!Q341="A","A","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IF(Badges!Q195="A","A"," ")</f>
        <v xml:space="preserve"> </v>
      </c>
      <c r="M61" s="289"/>
      <c r="N61" s="292" t="str">
        <f>Badges!C269</f>
        <v>Make a cozy sleeping space for a</v>
      </c>
      <c r="O61" s="290" t="str">
        <f>IF(Badges!Q269="A","A"," ")</f>
        <v xml:space="preserve"> </v>
      </c>
      <c r="Q61" s="289"/>
      <c r="R61" s="292" t="str">
        <f>Badges!C342</f>
        <v>Try a game or activity that's new to</v>
      </c>
      <c r="S61" s="290" t="str">
        <f>IF(Badges!Q342="A","A"," ")</f>
        <v xml:space="preserve"> </v>
      </c>
    </row>
    <row r="62" spans="1:19" ht="12.75" customHeight="1">
      <c r="A62" s="289"/>
      <c r="B62" s="292" t="str">
        <f>Badges!C47</f>
        <v>Visit a doctor, dentist, or</v>
      </c>
      <c r="C62" s="290" t="str">
        <f>IF(Badges!Q47="A","A","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IF(Badges!Q48="A","A"," ")</f>
        <v xml:space="preserve"> </v>
      </c>
      <c r="E63" s="289"/>
      <c r="F63" s="292" t="str">
        <f>Badges!C124</f>
        <v>Visit an art gallery or museum</v>
      </c>
      <c r="G63" s="290" t="str">
        <f>IF(Badges!Q124="A","A"," ")</f>
        <v xml:space="preserve"> </v>
      </c>
      <c r="I63" s="289"/>
      <c r="J63" s="292" t="str">
        <f>Badges!C197</f>
        <v>Learn to follow trail signs</v>
      </c>
      <c r="K63" s="290" t="str">
        <f>IF(Badges!Q197="A","A"," ")</f>
        <v xml:space="preserve"> </v>
      </c>
      <c r="M63" s="289"/>
      <c r="N63" s="292" t="str">
        <f>Badges!C271</f>
        <v>Ask a veterinarian about health</v>
      </c>
      <c r="O63" s="290" t="str">
        <f>IF(Badges!Q271="A","A"," ")</f>
        <v xml:space="preserve"> </v>
      </c>
      <c r="Q63" s="289"/>
      <c r="R63" s="292" t="str">
        <f>Badges!C344</f>
        <v>Practice being a good listener</v>
      </c>
      <c r="S63" s="290" t="str">
        <f>IF(Badges!Q344="A","A"," ")</f>
        <v xml:space="preserve"> </v>
      </c>
    </row>
    <row r="64" spans="1:19">
      <c r="A64" s="289"/>
      <c r="B64" s="292" t="str">
        <f>Badges!C49</f>
        <v>Meet someone who works in an</v>
      </c>
      <c r="C64" s="290" t="str">
        <f>IF(Badges!Q49="A","A"," ")</f>
        <v xml:space="preserve"> </v>
      </c>
      <c r="E64" s="289"/>
      <c r="F64" s="292" t="str">
        <f>Badges!C125</f>
        <v>Look for clay in your life</v>
      </c>
      <c r="G64" s="290" t="str">
        <f>IF(Badges!Q125="A","A"," ")</f>
        <v xml:space="preserve"> </v>
      </c>
      <c r="I64" s="289"/>
      <c r="J64" s="292" t="str">
        <f>Badges!C198</f>
        <v>Practice observation on a</v>
      </c>
      <c r="K64" s="290" t="str">
        <f>IF(Badges!Q198="A","A"," ")</f>
        <v xml:space="preserve"> </v>
      </c>
      <c r="M64" s="289"/>
      <c r="N64" s="292" t="str">
        <f>Badges!C272</f>
        <v>Help a dog get exercise for one</v>
      </c>
      <c r="O64" s="290" t="str">
        <f>IF(Badges!Q272="A","A"," ")</f>
        <v xml:space="preserve"> </v>
      </c>
      <c r="Q64" s="289"/>
      <c r="R64" s="292" t="str">
        <f>Badges!C345</f>
        <v>Remember what you agree about</v>
      </c>
      <c r="S64" s="290" t="str">
        <f>IF(Badges!Q345="A","A"," ")</f>
        <v xml:space="preserve"> </v>
      </c>
    </row>
    <row r="65" spans="1:19">
      <c r="A65" s="466" t="str">
        <f>Badges!B52</f>
        <v>Dancer</v>
      </c>
      <c r="B65" s="467"/>
      <c r="C65" s="467"/>
      <c r="E65" s="289"/>
      <c r="F65" s="292" t="str">
        <f>Badges!C126</f>
        <v>Look in books, magazines, or</v>
      </c>
      <c r="G65" s="290" t="str">
        <f>IF(Badges!Q126="A","A"," ")</f>
        <v xml:space="preserve"> </v>
      </c>
      <c r="I65" s="289"/>
      <c r="J65" s="292" t="str">
        <f>Badges!C199</f>
        <v>Know the trail</v>
      </c>
      <c r="K65" s="290" t="str">
        <f>IF(Badges!Q199="A","A"," ")</f>
        <v xml:space="preserve"> </v>
      </c>
      <c r="M65" s="289"/>
      <c r="N65" s="292" t="str">
        <f>Badges!C273</f>
        <v>Find out how to keep different</v>
      </c>
      <c r="O65" s="290" t="str">
        <f>IF(Badges!Q273="A","A"," ")</f>
        <v xml:space="preserve"> </v>
      </c>
      <c r="Q65" s="289"/>
      <c r="R65" s="292" t="str">
        <f>Badges!C346</f>
        <v>Find kind words</v>
      </c>
      <c r="S65" s="290" t="str">
        <f>IF(Badges!Q346="A","A","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IF(Badges!Q54="A","A"," ")</f>
        <v xml:space="preserve"> </v>
      </c>
      <c r="E67" s="289"/>
      <c r="F67" s="292" t="str">
        <f>Badges!C128</f>
        <v>Visit a potter's studio</v>
      </c>
      <c r="G67" s="290" t="str">
        <f>IF(Badges!Q128="A","A"," ")</f>
        <v xml:space="preserve"> </v>
      </c>
      <c r="I67" s="289"/>
      <c r="J67" s="292" t="str">
        <f>Badges!C201</f>
        <v>Visit an outdoor store</v>
      </c>
      <c r="K67" s="290" t="str">
        <f>IF(Badges!Q201="A","A"," ")</f>
        <v xml:space="preserve"> </v>
      </c>
      <c r="M67" s="289"/>
      <c r="N67" s="292" t="str">
        <f>Badges!C275</f>
        <v>Make up a game to play with a pet</v>
      </c>
      <c r="O67" s="290" t="str">
        <f>IF(Badges!Q275="A","A"," ")</f>
        <v xml:space="preserve"> </v>
      </c>
      <c r="Q67" s="289"/>
      <c r="R67" s="292" t="str">
        <f>Badges!C348</f>
        <v>Invite another Brownie group to an</v>
      </c>
      <c r="S67" s="290" t="str">
        <f>IF(Badges!Q348="A","A"," ")</f>
        <v xml:space="preserve"> </v>
      </c>
    </row>
    <row r="68" spans="1:19">
      <c r="A68" s="289"/>
      <c r="B68" s="292" t="str">
        <f>Badges!C55</f>
        <v>Make your warm-up animal themed</v>
      </c>
      <c r="C68" s="290" t="str">
        <f>IF(Badges!Q55="A","A"," ")</f>
        <v xml:space="preserve"> </v>
      </c>
      <c r="E68" s="289"/>
      <c r="F68" s="292" t="str">
        <f>Badges!C129</f>
        <v>Invite a craft teacher to your</v>
      </c>
      <c r="G68" s="290" t="str">
        <f>IF(Badges!Q129="A","A"," ")</f>
        <v xml:space="preserve"> </v>
      </c>
      <c r="I68" s="289"/>
      <c r="J68" s="292" t="str">
        <f>Badges!C202</f>
        <v>Ask an older Girl Scout</v>
      </c>
      <c r="K68" s="290" t="str">
        <f>IF(Badges!Q202="A","A"," ")</f>
        <v xml:space="preserve"> </v>
      </c>
      <c r="M68" s="289"/>
      <c r="N68" s="292" t="str">
        <f>Badges!C276</f>
        <v>Make a simple pet toy</v>
      </c>
      <c r="O68" s="290" t="str">
        <f>IF(Badges!Q276="A","A"," ")</f>
        <v xml:space="preserve"> </v>
      </c>
      <c r="Q68" s="289"/>
      <c r="R68" s="292" t="str">
        <f>Badges!C349</f>
        <v>Sit at a different table or area at</v>
      </c>
      <c r="S68" s="290" t="str">
        <f>IF(Badges!Q349="A","A"," ")</f>
        <v xml:space="preserve"> </v>
      </c>
    </row>
    <row r="69" spans="1:19">
      <c r="A69" s="289"/>
      <c r="B69" s="292" t="str">
        <f>Badges!C56</f>
        <v>Use the music</v>
      </c>
      <c r="C69" s="290" t="str">
        <f>IF(Badges!Q56="A","A"," ")</f>
        <v xml:space="preserve"> </v>
      </c>
      <c r="E69" s="289"/>
      <c r="F69" s="292" t="str">
        <f>Badges!C130</f>
        <v xml:space="preserve">Go to a pottery class at a </v>
      </c>
      <c r="G69" s="290" t="str">
        <f>IF(Badges!Q130="A","A"," ")</f>
        <v xml:space="preserve"> </v>
      </c>
      <c r="I69" s="289"/>
      <c r="J69" s="292" t="str">
        <f>Badges!C203</f>
        <v>Invite an experienced hiker to your</v>
      </c>
      <c r="K69" s="290" t="str">
        <f>IF(Badges!Q203="A","A"," ")</f>
        <v xml:space="preserve"> </v>
      </c>
      <c r="M69" s="289"/>
      <c r="N69" s="292" t="str">
        <f>Badges!C277</f>
        <v>Learn about how three different</v>
      </c>
      <c r="O69" s="290" t="str">
        <f>IF(Badges!Q277="A","A"," ")</f>
        <v xml:space="preserve"> </v>
      </c>
      <c r="Q69" s="289"/>
      <c r="R69" s="292" t="str">
        <f>Badges!C350</f>
        <v>Go to a dance or art class, sports</v>
      </c>
      <c r="S69" s="290" t="str">
        <f>IF(Badges!Q350="A","A"," ")</f>
        <v xml:space="preserve"> </v>
      </c>
    </row>
    <row r="70" spans="1:19" ht="23.25">
      <c r="A70" s="471" t="str">
        <f ca="1">MID(CELL("filename",A8),FIND(IF(ISERROR(FIND("]",CELL("filename",A8))),"$","]"),CELL("filename",A8))+1,256)</f>
        <v>Brownie 14</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IF('Age-Level'!Q6="A","A","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IF('Age-Level'!Q7="A","A"," ")</f>
        <v xml:space="preserve"> </v>
      </c>
    </row>
    <row r="73" spans="1:19">
      <c r="A73" s="485" t="str">
        <f>Summary!A23</f>
        <v>Painting</v>
      </c>
      <c r="B73" s="486"/>
      <c r="C73" s="342" t="str">
        <f>IF(Badges!Q376="C","C",IF(Badges!Q376="P","P",""))</f>
        <v/>
      </c>
      <c r="E73" s="289"/>
      <c r="F73" s="292" t="str">
        <f>Badges!C387</f>
        <v>Play popcorn</v>
      </c>
      <c r="G73" s="290" t="str">
        <f>IF(Badges!Q387="A","A"," ")</f>
        <v xml:space="preserve"> </v>
      </c>
      <c r="I73" s="289"/>
      <c r="J73" s="292" t="str">
        <f>Badges!C460</f>
        <v>Get tips from a medical professional</v>
      </c>
      <c r="K73" s="290" t="str">
        <f>IF(Badges!Q460="A","A"," ")</f>
        <v xml:space="preserve"> </v>
      </c>
      <c r="M73" s="289"/>
      <c r="N73" s="292" t="str">
        <f>Badges!C534</f>
        <v>Go to the movies with a friend</v>
      </c>
      <c r="O73" s="290" t="str">
        <f>IF(Badges!Q534="A","A"," ")</f>
        <v xml:space="preserve"> </v>
      </c>
      <c r="Q73" s="479" t="str">
        <f>'Age-Level'!C8</f>
        <v>Cookie Pin (Year 1)</v>
      </c>
      <c r="R73" s="479"/>
      <c r="S73" s="297" t="str">
        <f>IF('Age-Level'!Q8="A","A"," ")</f>
        <v xml:space="preserve"> </v>
      </c>
    </row>
    <row r="74" spans="1:19">
      <c r="A74" s="475" t="str">
        <f>Summary!A24</f>
        <v>Fair Play</v>
      </c>
      <c r="B74" s="476"/>
      <c r="C74" s="291" t="str">
        <f>IF(Badges!Q399="C","C",IF(Badges!Q399="P","P",""))</f>
        <v/>
      </c>
      <c r="E74" s="289"/>
      <c r="F74" s="292" t="str">
        <f>Badges!C388</f>
        <v>Untangle yourself from a human</v>
      </c>
      <c r="G74" s="290" t="str">
        <f>IF(Badges!Q388="A","A"," ")</f>
        <v xml:space="preserve"> </v>
      </c>
      <c r="I74" s="289"/>
      <c r="J74" s="292" t="str">
        <f>Badges!C461</f>
        <v>Learn with the Red Cross</v>
      </c>
      <c r="K74" s="290" t="str">
        <f>IF(Badges!Q461="A","A"," ")</f>
        <v xml:space="preserve"> </v>
      </c>
      <c r="M74" s="289"/>
      <c r="N74" s="292" t="str">
        <f>Badges!C535</f>
        <v>Get outdoors</v>
      </c>
      <c r="O74" s="290" t="str">
        <f>IF(Badges!Q535="A","A"," ")</f>
        <v xml:space="preserve"> </v>
      </c>
      <c r="Q74" s="479" t="str">
        <f>'Age-Level'!C9</f>
        <v>Cookie Rally (Year 2)</v>
      </c>
      <c r="R74" s="479"/>
      <c r="S74" s="297" t="str">
        <f>IF('Age-Level'!Q9="A","A"," ")</f>
        <v xml:space="preserve"> </v>
      </c>
    </row>
    <row r="75" spans="1:19">
      <c r="A75" s="475" t="str">
        <f>Summary!A25</f>
        <v>Celebrating Community</v>
      </c>
      <c r="B75" s="476"/>
      <c r="C75" s="291" t="str">
        <f>IF(Badges!Q422="C","C",IF(Badges!Q422="P","P",""))</f>
        <v/>
      </c>
      <c r="E75" s="289"/>
      <c r="F75" s="292" t="str">
        <f>Badges!C389</f>
        <v>Try a game of Octopus Tag</v>
      </c>
      <c r="G75" s="290" t="str">
        <f>IF(Badges!Q389="A","A"," ")</f>
        <v xml:space="preserve"> </v>
      </c>
      <c r="I75" s="289"/>
      <c r="J75" s="292" t="str">
        <f>Badges!C462</f>
        <v>Talk to an EMT</v>
      </c>
      <c r="K75" s="290" t="str">
        <f>IF(Badges!Q462="A","A"," ")</f>
        <v xml:space="preserve"> </v>
      </c>
      <c r="M75" s="289"/>
      <c r="N75" s="292" t="str">
        <f>Badges!C536</f>
        <v>Have fun with friends</v>
      </c>
      <c r="O75" s="290" t="str">
        <f>IF(Badges!Q536="A","A"," ")</f>
        <v xml:space="preserve"> </v>
      </c>
      <c r="Q75" s="479" t="str">
        <f>'Age-Level'!C10</f>
        <v>Cookie Sales (Year 2)</v>
      </c>
      <c r="R75" s="479"/>
      <c r="S75" s="297" t="str">
        <f>IF('Age-Level'!Q10="A","A"," ")</f>
        <v xml:space="preserve"> </v>
      </c>
    </row>
    <row r="76" spans="1:19">
      <c r="A76" s="475" t="str">
        <f>Summary!A26</f>
        <v>Snacks</v>
      </c>
      <c r="B76" s="476"/>
      <c r="C76" s="291" t="str">
        <f>IF(Badges!Q445="C","C",IF(Badges!Q445="P","P",""))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IF('Age-Level'!Q11="A","A"," ")</f>
        <v xml:space="preserve"> </v>
      </c>
    </row>
    <row r="77" spans="1:19">
      <c r="A77" s="475" t="str">
        <f>Summary!A27</f>
        <v>Brownie First Aid</v>
      </c>
      <c r="B77" s="476"/>
      <c r="C77" s="291" t="str">
        <f>IF(Badges!Q468="C","C",IF(Badges!Q468="P","P",""))</f>
        <v/>
      </c>
      <c r="E77" s="289"/>
      <c r="F77" s="292" t="str">
        <f>Badges!C391</f>
        <v>See a sport live or on television</v>
      </c>
      <c r="G77" s="290" t="str">
        <f>IF(Badges!Q391="A","A"," ")</f>
        <v xml:space="preserve"> </v>
      </c>
      <c r="I77" s="289"/>
      <c r="J77" s="292" t="str">
        <f>Badges!C464</f>
        <v>Take a hike</v>
      </c>
      <c r="K77" s="290" t="str">
        <f>IF(Badges!Q464="A","A"," ")</f>
        <v xml:space="preserve"> </v>
      </c>
      <c r="M77" s="289">
        <v>1</v>
      </c>
      <c r="N77" s="292" t="str">
        <f>Badges!C540</f>
        <v>Learn what every person needs</v>
      </c>
      <c r="O77" s="304"/>
      <c r="Q77" s="479" t="str">
        <f>Summary!A66</f>
        <v>Fall Sales (Year 1)</v>
      </c>
      <c r="R77" s="479"/>
      <c r="S77" s="291" t="str">
        <f>IF('Age-Level'!Q13="A","A","")</f>
        <v/>
      </c>
    </row>
    <row r="78" spans="1:19">
      <c r="A78" s="475" t="str">
        <f>Summary!A28</f>
        <v>Brownie Girl Scout Way</v>
      </c>
      <c r="B78" s="476"/>
      <c r="C78" s="291" t="str">
        <f>IF(Badges!Q491="C","C",IF(Badges!Q491="P","P",""))</f>
        <v/>
      </c>
      <c r="E78" s="289"/>
      <c r="F78" s="292" t="str">
        <f>Badges!C392</f>
        <v>Make more points</v>
      </c>
      <c r="G78" s="290" t="str">
        <f>IF(Badges!Q392="A","A"," ")</f>
        <v xml:space="preserve"> </v>
      </c>
      <c r="I78" s="289"/>
      <c r="J78" s="292" t="str">
        <f>Badges!C465</f>
        <v>Read all about it</v>
      </c>
      <c r="K78" s="290" t="str">
        <f>IF(Badges!Q465="A","A"," ")</f>
        <v xml:space="preserve"> </v>
      </c>
      <c r="M78" s="289"/>
      <c r="N78" s="292" t="str">
        <f>Badges!C541</f>
        <v>Create a list</v>
      </c>
      <c r="O78" s="290" t="str">
        <f>IF(Badges!Q541="A","A"," ")</f>
        <v xml:space="preserve"> </v>
      </c>
      <c r="Q78" s="479" t="str">
        <f>Summary!A67</f>
        <v>Fall Sales (Year 2)</v>
      </c>
      <c r="R78" s="479"/>
      <c r="S78" s="291" t="str">
        <f>IF('Age-Level'!Q14="A","A","")</f>
        <v/>
      </c>
    </row>
    <row r="79" spans="1:19">
      <c r="A79" s="477" t="str">
        <f>Summary!A29</f>
        <v>Bugs</v>
      </c>
      <c r="B79" s="478"/>
      <c r="C79" s="341" t="str">
        <f>IF(Badges!Q514="C","C",IF(Badges!Q514="P","P",""))</f>
        <v/>
      </c>
      <c r="E79" s="289"/>
      <c r="F79" s="292" t="str">
        <f>Badges!C393</f>
        <v>Keep score for a sport you play</v>
      </c>
      <c r="G79" s="290" t="str">
        <f>IF(Badges!Q393="A","A"," ")</f>
        <v xml:space="preserve"> </v>
      </c>
      <c r="I79" s="289"/>
      <c r="J79" s="292" t="str">
        <f>Badges!C466</f>
        <v>Talk to an outdoor expert</v>
      </c>
      <c r="K79" s="290" t="str">
        <f>IF(Badges!Q466="A","A"," ")</f>
        <v xml:space="preserve"> </v>
      </c>
      <c r="M79" s="289"/>
      <c r="N79" s="292" t="str">
        <f>Badges!C542</f>
        <v>Create posters</v>
      </c>
      <c r="O79" s="290" t="str">
        <f>IF(Badges!Q542="A","A"," ")</f>
        <v xml:space="preserve"> </v>
      </c>
      <c r="Q79" s="479" t="str">
        <f>Summary!A68</f>
        <v>Thinking Day (Year 1)</v>
      </c>
      <c r="R79" s="479"/>
      <c r="S79" s="291" t="str">
        <f>IF('Age-Level'!Q16="A","A","")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IF(Badges!Q543="A","A"," ")</f>
        <v xml:space="preserve"> </v>
      </c>
      <c r="Q80" s="479" t="str">
        <f>Summary!A69</f>
        <v>Thinking Day (Year 2)</v>
      </c>
      <c r="R80" s="479"/>
      <c r="S80" s="291" t="str">
        <f>IF('Age-Level'!Q17="A","A","")</f>
        <v/>
      </c>
    </row>
    <row r="81" spans="1:22">
      <c r="A81" s="485" t="str">
        <f>Summary!A31</f>
        <v>Money Manager</v>
      </c>
      <c r="B81" s="486"/>
      <c r="C81" s="342" t="str">
        <f>IF(Badges!Q538="C","C",IF(Badges!Q538="P","P",""))</f>
        <v/>
      </c>
      <c r="E81" s="289"/>
      <c r="F81" s="292" t="str">
        <f>Badges!C395</f>
        <v xml:space="preserve">Make a team relay that </v>
      </c>
      <c r="G81" s="290" t="str">
        <f>IF(Badges!Q395="A","A","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IF('Age-Level'!Q19="A","A","")</f>
        <v/>
      </c>
    </row>
    <row r="82" spans="1:22">
      <c r="A82" s="475" t="str">
        <f>Summary!A32</f>
        <v>Philanthropist</v>
      </c>
      <c r="B82" s="476"/>
      <c r="C82" s="291" t="str">
        <f>IF(Badges!Q561="C","C",IF(Badges!Q561="P","P",""))</f>
        <v/>
      </c>
      <c r="E82" s="289"/>
      <c r="F82" s="292" t="str">
        <f>Badges!C396</f>
        <v>Make a theme day</v>
      </c>
      <c r="G82" s="290" t="str">
        <f>IF(Badges!Q396="A","A"," ")</f>
        <v xml:space="preserve"> </v>
      </c>
      <c r="I82" s="289"/>
      <c r="J82" s="292" t="str">
        <f>Badges!C471</f>
        <v>Learn three new Girl Scout songs</v>
      </c>
      <c r="K82" s="290" t="str">
        <f>IF(Badges!Q471="A","A"," ")</f>
        <v xml:space="preserve"> </v>
      </c>
      <c r="M82" s="289"/>
      <c r="N82" s="292" t="str">
        <f>Badges!C545</f>
        <v>Do you own research</v>
      </c>
      <c r="O82" s="290" t="str">
        <f>IF(Badges!Q545="A","A"," ")</f>
        <v xml:space="preserve"> </v>
      </c>
      <c r="Q82" s="479" t="str">
        <f>Summary!A71</f>
        <v>Rededication (1st year)</v>
      </c>
      <c r="R82" s="479"/>
      <c r="S82" s="291" t="str">
        <f>IF('Age-Level'!Q20="A","A","")</f>
        <v/>
      </c>
    </row>
    <row r="83" spans="1:22">
      <c r="A83" s="491" t="str">
        <f>Summary!A33</f>
        <v>Cookie Business</v>
      </c>
      <c r="B83" s="492"/>
      <c r="C83" s="493"/>
      <c r="D83" s="133"/>
      <c r="E83" s="289"/>
      <c r="F83" s="292" t="str">
        <f>Badges!C397</f>
        <v>Make up a championship</v>
      </c>
      <c r="G83" s="290" t="str">
        <f>IF(Badges!Q397="A","A"," ")</f>
        <v xml:space="preserve"> </v>
      </c>
      <c r="I83" s="289"/>
      <c r="J83" s="292" t="str">
        <f>Badges!C472</f>
        <v>Learn a new singing game</v>
      </c>
      <c r="K83" s="290" t="str">
        <f>IF(Badges!Q472="A","A"," ")</f>
        <v xml:space="preserve"> </v>
      </c>
      <c r="M83" s="289"/>
      <c r="N83" s="292" t="str">
        <f>Badges!C546</f>
        <v>Take a field trip</v>
      </c>
      <c r="O83" s="290" t="str">
        <f>IF(Badges!Q546="A","A"," ")</f>
        <v xml:space="preserve"> </v>
      </c>
      <c r="Q83" s="479" t="str">
        <f>Summary!A72</f>
        <v>Rededication (2nd year)</v>
      </c>
      <c r="R83" s="479"/>
      <c r="S83" s="291" t="str">
        <f>IF('Age-Level'!Q21="A","A","")</f>
        <v/>
      </c>
    </row>
    <row r="84" spans="1:22">
      <c r="A84" s="475" t="str">
        <f>Summary!A34</f>
        <v>Meet My Customers</v>
      </c>
      <c r="B84" s="476"/>
      <c r="C84" s="291" t="str">
        <f>IF(Badges!Q575="C","C",IF(Badges!Q575="P","P",""))</f>
        <v/>
      </c>
      <c r="E84" s="466" t="str">
        <f>Badges!B400</f>
        <v>Celebrating Community</v>
      </c>
      <c r="F84" s="466"/>
      <c r="G84" s="466"/>
      <c r="I84" s="289"/>
      <c r="J84" s="292" t="str">
        <f>Badges!C473</f>
        <v>Make up your own song based on</v>
      </c>
      <c r="K84" s="290" t="str">
        <f>IF(Badges!Q473="A","A"," ")</f>
        <v xml:space="preserve"> </v>
      </c>
      <c r="M84" s="289"/>
      <c r="N84" s="292" t="str">
        <f>Badges!C547</f>
        <v>Invite a guest speaker</v>
      </c>
      <c r="O84" s="290" t="str">
        <f>IF(Badges!Q547="A","A"," ")</f>
        <v xml:space="preserve"> </v>
      </c>
      <c r="Q84" s="479" t="str">
        <f>Summary!A73</f>
        <v>Rededication (3rd year)</v>
      </c>
      <c r="R84" s="479"/>
      <c r="S84" s="291" t="str">
        <f>IF('Age-Level'!Q22="A","A","")</f>
        <v/>
      </c>
    </row>
    <row r="85" spans="1:22">
      <c r="A85" s="475" t="str">
        <f>Summary!A35</f>
        <v>Give Back</v>
      </c>
      <c r="B85" s="476"/>
      <c r="C85" s="291" t="str">
        <f>IF(Badges!Q588="C","C",IF(Badges!Q588="P","P",""))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IF('Age-Level'!Q29="C","C","")</f>
        <v/>
      </c>
    </row>
    <row r="86" spans="1:22">
      <c r="A86" s="351"/>
      <c r="B86" s="351"/>
      <c r="C86" s="365"/>
      <c r="E86" s="289"/>
      <c r="F86" s="292" t="str">
        <f>Badges!C402</f>
        <v>Go on a flag hunt</v>
      </c>
      <c r="G86" s="290" t="str">
        <f>IF(Badges!Q402="A","A"," ")</f>
        <v xml:space="preserve"> </v>
      </c>
      <c r="I86" s="289"/>
      <c r="J86" s="292" t="str">
        <f>Badges!C475</f>
        <v>Throw a birthday bash</v>
      </c>
      <c r="K86" s="290" t="str">
        <f>IF(Badges!Q475="A","A"," ")</f>
        <v xml:space="preserve"> </v>
      </c>
      <c r="M86" s="289"/>
      <c r="N86" s="292" t="str">
        <f>Badges!C549</f>
        <v>Do you own research</v>
      </c>
      <c r="O86" s="290" t="str">
        <f>IF(Badges!Q549="A","A"," ")</f>
        <v xml:space="preserve"> </v>
      </c>
      <c r="Q86" s="301">
        <v>1</v>
      </c>
      <c r="R86" s="354" t="str">
        <f>'Age-Level'!C24</f>
        <v>Choose one line from the Law</v>
      </c>
      <c r="S86" s="291" t="str">
        <f>IF('Age-Level'!Q24="A","A","")</f>
        <v/>
      </c>
    </row>
    <row r="87" spans="1:22">
      <c r="A87" s="464" t="s">
        <v>83</v>
      </c>
      <c r="B87" s="465"/>
      <c r="C87" s="465"/>
      <c r="E87" s="289"/>
      <c r="F87" s="292" t="str">
        <f>Badges!C403</f>
        <v>Draw your state's symbols</v>
      </c>
      <c r="G87" s="290" t="str">
        <f>IF(Badges!Q403="A","A"," ")</f>
        <v xml:space="preserve"> </v>
      </c>
      <c r="I87" s="289"/>
      <c r="J87" s="292" t="str">
        <f>Badges!C476</f>
        <v>Make a birthday card for a Daisy</v>
      </c>
      <c r="K87" s="290" t="str">
        <f>IF(Badges!Q476="A","A"," ")</f>
        <v xml:space="preserve"> </v>
      </c>
      <c r="M87" s="289"/>
      <c r="N87" s="292" t="str">
        <f>Badges!C550</f>
        <v>Get secondhand knowledge</v>
      </c>
      <c r="O87" s="290" t="str">
        <f>IF(Badges!Q550="A","A"," ")</f>
        <v xml:space="preserve"> </v>
      </c>
      <c r="Q87" s="302">
        <v>2</v>
      </c>
      <c r="R87" s="354" t="str">
        <f>'Age-Level'!C25</f>
        <v>Find a woman in your community</v>
      </c>
      <c r="S87" s="291" t="str">
        <f>IF('Age-Level'!Q25="A","A","")</f>
        <v/>
      </c>
    </row>
    <row r="88" spans="1:22">
      <c r="B88" s="497" t="str">
        <f>'Journey Awards'!A6</f>
        <v>Brownie Quest</v>
      </c>
      <c r="C88" s="498"/>
      <c r="E88" s="289"/>
      <c r="F88" s="292" t="str">
        <f>Badges!C404</f>
        <v>Find your own town's symbols</v>
      </c>
      <c r="G88" s="290" t="str">
        <f>IF(Badges!Q404="A","A"," ")</f>
        <v xml:space="preserve"> </v>
      </c>
      <c r="I88" s="289"/>
      <c r="J88" s="292" t="str">
        <f>Badges!C477</f>
        <v>Make up a birthday message</v>
      </c>
      <c r="K88" s="290" t="str">
        <f>IF(Badges!Q477="A","A"," ")</f>
        <v xml:space="preserve"> </v>
      </c>
      <c r="M88" s="289"/>
      <c r="N88" s="292" t="str">
        <f>Badges!C551</f>
        <v>Invite a guest speaker</v>
      </c>
      <c r="O88" s="290" t="str">
        <f>IF(Badges!Q551="A","A"," ")</f>
        <v xml:space="preserve"> </v>
      </c>
      <c r="Q88" s="302">
        <v>3</v>
      </c>
      <c r="R88" s="354" t="str">
        <f>'Age-Level'!C26</f>
        <v>Gather three inspirational quotes</v>
      </c>
      <c r="S88" s="291" t="str">
        <f>IF('Age-Level'!Q26="A","A","")</f>
        <v/>
      </c>
    </row>
    <row r="89" spans="1:22">
      <c r="B89" s="298" t="str">
        <f>'Journey Awards'!B7</f>
        <v>The Discover Key</v>
      </c>
      <c r="C89" s="297" t="str">
        <f>'Journey Awards'!Q11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IF('Age-Level'!Q27="A","A","")</f>
        <v/>
      </c>
    </row>
    <row r="90" spans="1:22">
      <c r="B90" s="298" t="str">
        <f>'Journey Awards'!B12</f>
        <v>The Connect Key</v>
      </c>
      <c r="C90" s="297" t="str">
        <f>'Journey Awards'!Q16</f>
        <v/>
      </c>
      <c r="E90" s="289"/>
      <c r="F90" s="292" t="str">
        <f>Badges!C406</f>
        <v>Choose natinoal songs</v>
      </c>
      <c r="G90" s="290" t="str">
        <f>IF(Badges!Q406="A","A"," ")</f>
        <v xml:space="preserve"> </v>
      </c>
      <c r="I90" s="289"/>
      <c r="J90" s="292" t="str">
        <f>Badges!C479</f>
        <v>Make up a game about your</v>
      </c>
      <c r="K90" s="290" t="str">
        <f>IF(Badges!Q479="A","A"," ")</f>
        <v xml:space="preserve"> </v>
      </c>
      <c r="M90" s="289"/>
      <c r="N90" s="292" t="str">
        <f>Badges!C553</f>
        <v>Take a field trip</v>
      </c>
      <c r="O90" s="290" t="str">
        <f>IF(Badges!Q553="A","A"," ")</f>
        <v xml:space="preserve"> </v>
      </c>
      <c r="Q90" s="355">
        <v>5</v>
      </c>
      <c r="R90" s="354" t="str">
        <f>'Age-Level'!C28</f>
        <v>Keep the connection strong.</v>
      </c>
      <c r="S90" s="291" t="str">
        <f>IF('Age-Level'!Q28="A","A","")</f>
        <v/>
      </c>
    </row>
    <row r="91" spans="1:22">
      <c r="B91" s="298" t="str">
        <f>'Journey Awards'!B17</f>
        <v>The Take Action Key</v>
      </c>
      <c r="C91" s="297" t="str">
        <f>'Journey Awards'!Q21</f>
        <v/>
      </c>
      <c r="E91" s="289"/>
      <c r="F91" s="292" t="str">
        <f>Badges!C407</f>
        <v>Pick three community songs</v>
      </c>
      <c r="G91" s="290" t="str">
        <f>IF(Badges!Q407="A","A"," ")</f>
        <v xml:space="preserve"> </v>
      </c>
      <c r="I91" s="289"/>
      <c r="J91" s="292" t="str">
        <f>Badges!C480</f>
        <v>Create a story, play, or puppet</v>
      </c>
      <c r="K91" s="290" t="str">
        <f>IF(Badges!Q480="A","A"," ")</f>
        <v xml:space="preserve"> </v>
      </c>
      <c r="M91" s="289"/>
      <c r="N91" s="292" t="str">
        <f>Badges!C554</f>
        <v>Invite a guest speaker</v>
      </c>
      <c r="O91" s="290" t="str">
        <f>IF(Badges!Q554="A","A"," ")</f>
        <v xml:space="preserve"> </v>
      </c>
      <c r="Q91" s="489" t="str">
        <f>Summary!A75</f>
        <v>My Promise, My Faith (Year 2)</v>
      </c>
      <c r="R91" s="482"/>
      <c r="S91" s="336" t="str">
        <f>IF('Age-Level'!Q35="C","C","")</f>
        <v/>
      </c>
    </row>
    <row r="92" spans="1:22">
      <c r="B92" s="298" t="str">
        <f>'Journey Awards'!B22</f>
        <v>The Brownie Quest Award</v>
      </c>
      <c r="C92" s="297" t="str">
        <f>'Journey Awards'!Q24</f>
        <v/>
      </c>
      <c r="E92" s="289"/>
      <c r="F92" s="292" t="str">
        <f>Badges!C408</f>
        <v>Find three celebration songs</v>
      </c>
      <c r="G92" s="290" t="str">
        <f>IF(Badges!Q408="A","A"," ")</f>
        <v xml:space="preserve"> </v>
      </c>
      <c r="I92" s="289"/>
      <c r="J92" s="292" t="str">
        <f>Badges!C481</f>
        <v>Make a team mural, collage, flag</v>
      </c>
      <c r="K92" s="290" t="str">
        <f>IF(Badges!Q481="A","A"," ")</f>
        <v xml:space="preserve"> </v>
      </c>
      <c r="M92" s="289"/>
      <c r="N92" s="292" t="str">
        <f>Badges!C555</f>
        <v>Find out about helping people</v>
      </c>
      <c r="O92" s="290" t="str">
        <f>IF(Badges!Q555="A","A"," ")</f>
        <v xml:space="preserve"> </v>
      </c>
      <c r="Q92" s="301">
        <v>1</v>
      </c>
      <c r="R92" s="354" t="str">
        <f>'Age-Level'!C31</f>
        <v>Choose one line from the Law</v>
      </c>
      <c r="S92" s="291" t="str">
        <f>IF('Age-Level'!Q31="A","A","")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IF('Age-Level'!Q32="A","A","")</f>
        <v/>
      </c>
    </row>
    <row r="94" spans="1:22">
      <c r="A94" s="349"/>
      <c r="B94" s="298" t="str">
        <f>'Journey Awards'!B28</f>
        <v>LOVE Water</v>
      </c>
      <c r="C94" s="297" t="str">
        <f>'Journey Awards'!Q31</f>
        <v/>
      </c>
      <c r="E94" s="289"/>
      <c r="F94" s="292" t="str">
        <f>Badges!C410</f>
        <v>Join a parade</v>
      </c>
      <c r="G94" s="290" t="str">
        <f>IF(Badges!Q410="A","A"," ")</f>
        <v xml:space="preserve"> </v>
      </c>
      <c r="I94" s="289"/>
      <c r="J94" s="292" t="str">
        <f>Badges!C483</f>
        <v>A better room or home</v>
      </c>
      <c r="K94" s="290" t="str">
        <f>IF(Badges!Q483="A","A"," ")</f>
        <v xml:space="preserve"> </v>
      </c>
      <c r="M94" s="289"/>
      <c r="N94" s="292" t="str">
        <f>Badges!C557</f>
        <v>Donate money</v>
      </c>
      <c r="O94" s="290" t="str">
        <f>IF(Badges!Q557="A","A"," ")</f>
        <v xml:space="preserve"> </v>
      </c>
      <c r="Q94" s="302">
        <v>3</v>
      </c>
      <c r="R94" s="354" t="str">
        <f>'Age-Level'!C33</f>
        <v>Gather three inspirational quotes</v>
      </c>
      <c r="S94" s="291" t="str">
        <f>IF('Age-Level'!Q33="A","A","")</f>
        <v/>
      </c>
    </row>
    <row r="95" spans="1:22">
      <c r="A95" s="349"/>
      <c r="B95" s="298" t="str">
        <f>'Journey Awards'!B32</f>
        <v>SAVE Water</v>
      </c>
      <c r="C95" s="297" t="str">
        <f>'Journey Awards'!Q34</f>
        <v/>
      </c>
      <c r="E95" s="289"/>
      <c r="F95" s="292" t="str">
        <f>Badges!C411</f>
        <v>Learn to march</v>
      </c>
      <c r="G95" s="290" t="str">
        <f>IF(Badges!Q411="A","A"," ")</f>
        <v xml:space="preserve"> </v>
      </c>
      <c r="I95" s="289"/>
      <c r="J95" s="292" t="str">
        <f>Badges!C484</f>
        <v>A better meeting place</v>
      </c>
      <c r="K95" s="290" t="str">
        <f>IF(Badges!Q484="A","A"," ")</f>
        <v xml:space="preserve"> </v>
      </c>
      <c r="M95" s="289"/>
      <c r="N95" s="292" t="str">
        <f>Badges!C558</f>
        <v>Organize a great food donation</v>
      </c>
      <c r="O95" s="290" t="str">
        <f>IF(Badges!Q558="A","A"," ")</f>
        <v xml:space="preserve"> </v>
      </c>
      <c r="Q95" s="302">
        <v>4</v>
      </c>
      <c r="R95" s="354" t="str">
        <f>'Age-Level'!C34</f>
        <v>Make something to remind you</v>
      </c>
      <c r="S95" s="291" t="str">
        <f>IF('Age-Level'!Q34="A","A","")</f>
        <v/>
      </c>
      <c r="U95" s="288"/>
      <c r="V95" s="288"/>
    </row>
    <row r="96" spans="1:22">
      <c r="A96" s="226"/>
      <c r="B96" s="298" t="str">
        <f>'Journey Awards'!B35</f>
        <v>SHARE Water</v>
      </c>
      <c r="C96" s="297" t="str">
        <f>'Journey Awards'!Q37</f>
        <v/>
      </c>
      <c r="E96" s="289"/>
      <c r="F96" s="292" t="str">
        <f>Badges!C412</f>
        <v>See a band review or field show</v>
      </c>
      <c r="G96" s="290" t="str">
        <f>IF(Badges!Q412="A","A"," ")</f>
        <v xml:space="preserve"> </v>
      </c>
      <c r="I96" s="289"/>
      <c r="J96" s="292" t="str">
        <f>Badges!C485</f>
        <v>A better classroom</v>
      </c>
      <c r="K96" s="290" t="str">
        <f>IF(Badges!Q485="A","A"," ")</f>
        <v xml:space="preserve"> </v>
      </c>
      <c r="M96" s="289"/>
      <c r="N96" s="292" t="str">
        <f>Badges!C559</f>
        <v>Host a clothing-donation party</v>
      </c>
      <c r="O96" s="290" t="str">
        <f>IF(Badges!Q559="A","A"," ")</f>
        <v xml:space="preserve"> </v>
      </c>
      <c r="Q96" s="355">
        <v>5</v>
      </c>
      <c r="R96" s="354" t="str">
        <f>'Age-Level'!C35</f>
        <v>Keep the connection strong.</v>
      </c>
      <c r="S96" s="291" t="str">
        <f>IF('Age-Level'!Q35="A","A","")</f>
        <v/>
      </c>
      <c r="U96" s="288"/>
      <c r="V96" s="288"/>
    </row>
    <row r="97" spans="1:23">
      <c r="A97" s="226"/>
      <c r="B97" s="298" t="str">
        <f>'Journey Awards'!B38</f>
        <v>WOW!</v>
      </c>
      <c r="C97" s="297" t="str">
        <f>'Journey Awards'!Q40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IF('Age-Level'!Q38="A","A","")</f>
        <v/>
      </c>
      <c r="U97" s="288"/>
      <c r="V97" s="288"/>
    </row>
    <row r="98" spans="1:23" ht="14.25" customHeight="1">
      <c r="B98" s="352" t="str">
        <f>'Journey Awards'!A43</f>
        <v>A World of Girls</v>
      </c>
      <c r="C98" s="353"/>
      <c r="E98" s="289"/>
      <c r="F98" s="292" t="str">
        <f>Badges!C414</f>
        <v>Follow a landmark trail</v>
      </c>
      <c r="G98" s="290" t="str">
        <f>IF(Badges!Q414="A","A"," ")</f>
        <v xml:space="preserve"> </v>
      </c>
      <c r="I98" s="289"/>
      <c r="J98" s="292" t="str">
        <f>Badges!C487</f>
        <v>Follow in a Girl Scout's footsteps</v>
      </c>
      <c r="K98" s="290" t="str">
        <f>IF(Badges!Q487="A","A"," ")</f>
        <v xml:space="preserve"> </v>
      </c>
      <c r="M98" s="289">
        <v>1</v>
      </c>
      <c r="N98" s="292" t="str">
        <f>Badges!C564</f>
        <v>Find out where your customers are</v>
      </c>
      <c r="O98" s="304"/>
      <c r="Q98" s="479" t="str">
        <f>Summary!A77</f>
        <v>Journey Summit Pin</v>
      </c>
      <c r="R98" s="479"/>
      <c r="S98" s="291" t="str">
        <f>IF('Age-Level'!Q40="C","C","")</f>
        <v/>
      </c>
      <c r="U98" s="288"/>
      <c r="V98" s="288"/>
    </row>
    <row r="99" spans="1:23">
      <c r="B99" s="298" t="str">
        <f>'Journey Awards'!B44</f>
        <v>Hear a Story</v>
      </c>
      <c r="C99" s="297" t="str">
        <f>'Journey Awards'!Q46</f>
        <v/>
      </c>
      <c r="E99" s="289"/>
      <c r="F99" s="292" t="str">
        <f>Badges!C415</f>
        <v>Tour a landmark that honors the</v>
      </c>
      <c r="G99" s="290" t="str">
        <f>IF(Badges!Q415="A","A"," ")</f>
        <v xml:space="preserve"> </v>
      </c>
      <c r="I99" s="289"/>
      <c r="J99" s="292" t="str">
        <f>Badges!C488</f>
        <v>Read the Brownie Story from an</v>
      </c>
      <c r="K99" s="290" t="str">
        <f>IF(Badges!Q488="A","A"," ")</f>
        <v xml:space="preserve"> </v>
      </c>
      <c r="M99" s="289"/>
      <c r="N99" s="292" t="str">
        <f>Badges!C565</f>
        <v xml:space="preserve">Talk to your family or Brownie </v>
      </c>
      <c r="O99" s="290" t="str">
        <f>IF(Badges!Q565="A","A"," ")</f>
        <v xml:space="preserve"> </v>
      </c>
      <c r="Q99" s="479" t="str">
        <f>Summary!A78</f>
        <v>Safety Award</v>
      </c>
      <c r="R99" s="480"/>
      <c r="S99" s="300"/>
      <c r="U99" s="366"/>
      <c r="V99" s="367"/>
      <c r="W99" s="350"/>
    </row>
    <row r="100" spans="1:23">
      <c r="B100" s="298" t="str">
        <f>'Journey Awards'!B47</f>
        <v>Change a Story</v>
      </c>
      <c r="C100" s="297" t="str">
        <f>'Journey Awards'!Q49</f>
        <v/>
      </c>
      <c r="E100" s="289"/>
      <c r="F100" s="292" t="str">
        <f>Badges!C416</f>
        <v>Make a landmark map</v>
      </c>
      <c r="G100" s="290" t="str">
        <f>IF(Badges!Q416="A","A"," ")</f>
        <v xml:space="preserve"> </v>
      </c>
      <c r="I100" s="289"/>
      <c r="J100" s="292" t="str">
        <f>Badges!C489</f>
        <v>Make up a story about Campbell</v>
      </c>
      <c r="K100" s="290" t="str">
        <f>IF(Badges!Q489="A","A"," ")</f>
        <v xml:space="preserve"> </v>
      </c>
      <c r="M100" s="289">
        <v>2</v>
      </c>
      <c r="N100" s="292" t="str">
        <f>Badges!C566</f>
        <v>Talk to some customers</v>
      </c>
      <c r="O100" s="304"/>
      <c r="Q100" s="301">
        <v>1</v>
      </c>
      <c r="R100" s="354" t="str">
        <f>'Age-Level'!C42</f>
        <v xml:space="preserve">Talk to a teacher, parent, or </v>
      </c>
      <c r="S100" s="291" t="str">
        <f>IF('Age-Level'!Q42="A","A","")</f>
        <v/>
      </c>
      <c r="U100" s="288"/>
      <c r="V100" s="288"/>
    </row>
    <row r="101" spans="1:23">
      <c r="B101" s="298" t="str">
        <f>'Journey Awards'!B50</f>
        <v>Tell a Story</v>
      </c>
      <c r="C101" s="297" t="str">
        <f>'Journey Awards'!Q52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IF(Badges!Q567="A","A"," ")</f>
        <v xml:space="preserve"> </v>
      </c>
      <c r="Q101" s="302">
        <v>2</v>
      </c>
      <c r="R101" s="354" t="str">
        <f>'Age-Level'!C43</f>
        <v>Get a map of your neighborhood</v>
      </c>
      <c r="S101" s="291" t="str">
        <f>IF('Age-Level'!Q43="A","A","")</f>
        <v/>
      </c>
      <c r="U101" s="288"/>
      <c r="V101" s="288"/>
    </row>
    <row r="102" spans="1:23">
      <c r="B102" s="298" t="str">
        <f>'Journey Awards'!B53</f>
        <v>Better World for Girls!</v>
      </c>
      <c r="C102" s="297" t="str">
        <f>'Journey Awards'!Q55</f>
        <v/>
      </c>
      <c r="E102" s="289"/>
      <c r="F102" s="292" t="str">
        <f>Badges!C418</f>
        <v>Join a flag ceremony</v>
      </c>
      <c r="G102" s="290" t="str">
        <f>IF(Badges!Q418="A","A","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IF('Age-Level'!Q44="A","A","")</f>
        <v/>
      </c>
      <c r="U102" s="288"/>
      <c r="V102" s="288"/>
    </row>
    <row r="103" spans="1:23">
      <c r="B103" s="348"/>
      <c r="C103" s="348"/>
      <c r="E103" s="289"/>
      <c r="F103" s="292" t="str">
        <f>Badges!C419</f>
        <v>Join a town ceremony</v>
      </c>
      <c r="G103" s="290" t="str">
        <f>IF(Badges!Q419="A","A"," ")</f>
        <v xml:space="preserve"> </v>
      </c>
      <c r="I103" s="289"/>
      <c r="J103" s="292" t="str">
        <f>Badges!C494</f>
        <v>Talk to a bug specialist in your</v>
      </c>
      <c r="K103" s="290" t="str">
        <f>IF(Badges!Q494="A","A"," ")</f>
        <v xml:space="preserve"> </v>
      </c>
      <c r="M103" s="289"/>
      <c r="N103" s="292" t="str">
        <f>Badges!C569</f>
        <v>In your group or with your family</v>
      </c>
      <c r="O103" s="290" t="str">
        <f>IF(Badges!Q569="A","A"," ")</f>
        <v xml:space="preserve"> </v>
      </c>
      <c r="Q103" s="302">
        <v>4</v>
      </c>
      <c r="R103" s="354" t="str">
        <f>'Age-Level'!C45</f>
        <v>Choose an upcoming trip you</v>
      </c>
      <c r="S103" s="291" t="str">
        <f>IF('Age-Level'!Q45="A","A","")</f>
        <v/>
      </c>
      <c r="U103" s="288"/>
      <c r="V103" s="288"/>
    </row>
    <row r="104" spans="1:23">
      <c r="A104" s="464" t="s">
        <v>427</v>
      </c>
      <c r="B104" s="465"/>
      <c r="C104" s="465"/>
      <c r="E104" s="289"/>
      <c r="F104" s="292" t="str">
        <f>Badges!C420</f>
        <v>Make up your own</v>
      </c>
      <c r="G104" s="290" t="str">
        <f>IF(Badges!Q420="A","A"," ")</f>
        <v xml:space="preserve"> </v>
      </c>
      <c r="I104" s="289"/>
      <c r="J104" s="292" t="str">
        <f>Badges!C495</f>
        <v>With an adult's help, find websites</v>
      </c>
      <c r="K104" s="290" t="str">
        <f>IF(Badges!Q495="A","A"," ")</f>
        <v xml:space="preserve"> </v>
      </c>
      <c r="M104" s="289">
        <v>4</v>
      </c>
      <c r="N104" s="292" t="str">
        <f>Badges!C570</f>
        <v>Role-play good customer relations</v>
      </c>
      <c r="O104" s="304"/>
      <c r="Q104" s="355">
        <v>5</v>
      </c>
      <c r="R104" s="354" t="str">
        <f>'Age-Level'!C46</f>
        <v>Find out what natural disasters</v>
      </c>
      <c r="S104" s="291" t="str">
        <f>IF('Age-Level'!Q46="A","A","")</f>
        <v/>
      </c>
      <c r="U104" s="288"/>
      <c r="V104" s="288"/>
    </row>
    <row r="105" spans="1:23">
      <c r="A105" s="293"/>
      <c r="B105" s="356" t="str">
        <f>Bridging!B6</f>
        <v>Pass It On!</v>
      </c>
      <c r="C105" s="342" t="str">
        <f>IF(Bridging!Q10="C","C",IF(Bridging!Q10="P","P",""))</f>
        <v/>
      </c>
      <c r="E105" s="466" t="str">
        <f>Badges!B423</f>
        <v>Snacks</v>
      </c>
      <c r="F105" s="467"/>
      <c r="G105" s="467"/>
      <c r="I105" s="289"/>
      <c r="J105" s="292" t="str">
        <f>Badges!C496</f>
        <v>Read a book or watch a video</v>
      </c>
      <c r="K105" s="290" t="str">
        <f>IF(Badges!Q496="A","A"," ")</f>
        <v xml:space="preserve"> </v>
      </c>
      <c r="M105" s="289"/>
      <c r="N105" s="292" t="str">
        <f>Badges!C571</f>
        <v>With your friends or family</v>
      </c>
      <c r="O105" s="290" t="str">
        <f>IF(Badges!Q571="A","A"," ")</f>
        <v xml:space="preserve"> </v>
      </c>
      <c r="Q105" s="479" t="str">
        <f>'Age-Level'!C49</f>
        <v>International Friendship</v>
      </c>
      <c r="R105" s="479"/>
      <c r="S105" s="291" t="str">
        <f>IF('Age-Level'!Q49="A","A","")</f>
        <v/>
      </c>
      <c r="U105" s="288"/>
      <c r="V105" s="288"/>
    </row>
    <row r="106" spans="1:23">
      <c r="A106" s="293"/>
      <c r="B106" s="295" t="str">
        <f>Bridging!B11</f>
        <v>Look Ahead!</v>
      </c>
      <c r="C106" s="291" t="str">
        <f>IF(Bridging!Q15="C","C",IF(Bridging!Q15="P","P",""))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IF(Bridging!Q17="C","C",IF(Bridging!Q17="P","P",""))</f>
        <v/>
      </c>
      <c r="E107" s="289"/>
      <c r="F107" s="292" t="str">
        <f>Badges!C425</f>
        <v>Is the food good for me?</v>
      </c>
      <c r="G107" s="290" t="str">
        <f>IF(Badges!Q425="A","A"," ")</f>
        <v xml:space="preserve"> </v>
      </c>
      <c r="I107" s="289"/>
      <c r="J107" s="292" t="str">
        <f>Badges!C498</f>
        <v>Make a paper-plate spider</v>
      </c>
      <c r="K107" s="290" t="str">
        <f>IF(Badges!Q498="A","A"," ")</f>
        <v xml:space="preserve"> </v>
      </c>
      <c r="M107" s="289"/>
      <c r="N107" s="292" t="str">
        <f>Badges!C573</f>
        <v>Everybody who buys cookies is</v>
      </c>
      <c r="O107" s="290" t="str">
        <f>IF(Badges!Q573="A","A"," ")</f>
        <v xml:space="preserve"> </v>
      </c>
      <c r="Q107" s="464" t="s">
        <v>429</v>
      </c>
      <c r="R107" s="468"/>
      <c r="S107" s="468"/>
      <c r="U107" s="288"/>
      <c r="V107" s="288"/>
    </row>
    <row r="108" spans="1:23">
      <c r="B108" s="296" t="s">
        <v>88</v>
      </c>
      <c r="C108" s="291" t="str">
        <f>IF(Bridging!Q18="C","C",IF(Bridging!Q18="P","P",""))</f>
        <v/>
      </c>
      <c r="E108" s="289"/>
      <c r="F108" s="292" t="str">
        <f>Badges!C426</f>
        <v>Is the food good for the earth?</v>
      </c>
      <c r="G108" s="290" t="str">
        <f>IF(Badges!Q426="A","A"," ")</f>
        <v xml:space="preserve"> </v>
      </c>
      <c r="I108" s="289"/>
      <c r="J108" s="292" t="str">
        <f>Badges!C499</f>
        <v>Make an egg-carton caterpillar</v>
      </c>
      <c r="K108" s="290" t="str">
        <f>IF(Badges!Q499="A","A"," ")</f>
        <v xml:space="preserve"> </v>
      </c>
      <c r="M108" s="466" t="str">
        <f>Badges!B576</f>
        <v>Give Back</v>
      </c>
      <c r="N108" s="467"/>
      <c r="O108" s="467"/>
      <c r="Q108" s="480" t="str">
        <f>'Fun Patches'!C24</f>
        <v>&lt;List Patch Here&gt;</v>
      </c>
      <c r="R108" s="481"/>
      <c r="S108" s="297" t="str">
        <f>IF('Fun Patches'!Q24="A","A"," ")</f>
        <v xml:space="preserve"> </v>
      </c>
      <c r="U108" s="288"/>
      <c r="V108" s="288"/>
    </row>
    <row r="109" spans="1:23">
      <c r="B109" s="338"/>
      <c r="C109" s="350"/>
      <c r="E109" s="289"/>
      <c r="F109" s="292" t="str">
        <f>Badges!C427</f>
        <v>What's in that snack?</v>
      </c>
      <c r="G109" s="290" t="str">
        <f>IF(Badges!Q427="A","A"," ")</f>
        <v xml:space="preserve"> </v>
      </c>
      <c r="I109" s="289"/>
      <c r="J109" s="292" t="str">
        <f>Badges!C500</f>
        <v>Make your own butterfly</v>
      </c>
      <c r="K109" s="290" t="str">
        <f>IF(Badges!Q500="A","A"," ")</f>
        <v xml:space="preserve"> </v>
      </c>
      <c r="M109" s="289">
        <v>1</v>
      </c>
      <c r="N109" s="292" t="str">
        <f>Badges!C577</f>
        <v>Find out about businesses that</v>
      </c>
      <c r="O109" s="304"/>
      <c r="Q109" s="480" t="str">
        <f>'Fun Patches'!C25</f>
        <v>&lt;List Patch Here&gt;</v>
      </c>
      <c r="R109" s="481"/>
      <c r="S109" s="297" t="str">
        <f>IF('Fun Patches'!Q25="A","A","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IF(Badges!Q578="A","A"," ")</f>
        <v xml:space="preserve"> </v>
      </c>
      <c r="Q110" s="480" t="str">
        <f>'Fun Patches'!C26</f>
        <v>&lt;List Patch Here&gt;</v>
      </c>
      <c r="R110" s="481"/>
      <c r="S110" s="297" t="str">
        <f>IF('Fun Patches'!Q26="A","A"," ")</f>
        <v xml:space="preserve"> </v>
      </c>
      <c r="U110" s="367"/>
      <c r="V110" s="367"/>
      <c r="W110" s="350"/>
    </row>
    <row r="111" spans="1:23">
      <c r="A111" s="289">
        <v>1</v>
      </c>
      <c r="B111" s="292" t="str">
        <f>Badges!C355</f>
        <v>Get Inspired</v>
      </c>
      <c r="C111" s="304"/>
      <c r="E111" s="289"/>
      <c r="F111" s="292" t="str">
        <f>Badges!C429</f>
        <v>Make your own restaurant snack</v>
      </c>
      <c r="G111" s="290" t="str">
        <f>IF(Badges!Q429="A","A"," ")</f>
        <v xml:space="preserve"> </v>
      </c>
      <c r="I111" s="289"/>
      <c r="J111" s="292" t="str">
        <f>Badges!C502</f>
        <v>Watch three bugs</v>
      </c>
      <c r="K111" s="290" t="str">
        <f>IF(Badges!Q502="A","A"," ")</f>
        <v xml:space="preserve"> </v>
      </c>
      <c r="M111" s="289">
        <v>2</v>
      </c>
      <c r="N111" s="292" t="str">
        <f>Badges!C579</f>
        <v>Set a giving goal</v>
      </c>
      <c r="O111" s="304"/>
      <c r="Q111" s="480" t="str">
        <f>'Fun Patches'!C27</f>
        <v>&lt;List Patch Here&gt;</v>
      </c>
      <c r="R111" s="481"/>
      <c r="S111" s="297" t="str">
        <f>IF('Fun Patches'!Q27="A","A"," ")</f>
        <v xml:space="preserve"> </v>
      </c>
      <c r="U111" s="288"/>
      <c r="V111" s="288"/>
    </row>
    <row r="112" spans="1:23">
      <c r="A112" s="289"/>
      <c r="B112" s="292" t="str">
        <f>Badges!C356</f>
        <v>Talk to a painter</v>
      </c>
      <c r="C112" s="290" t="str">
        <f>IF(Badges!Q356="A","A"," ")</f>
        <v xml:space="preserve"> </v>
      </c>
      <c r="E112" s="289"/>
      <c r="F112" s="292" t="str">
        <f>Badges!C430</f>
        <v>Make a savory snack from a</v>
      </c>
      <c r="G112" s="290" t="str">
        <f>IF(Badges!Q430="A","A"," ")</f>
        <v xml:space="preserve"> </v>
      </c>
      <c r="I112" s="289"/>
      <c r="J112" s="292" t="str">
        <f>Badges!C503</f>
        <v>With an adult, find an ant trail</v>
      </c>
      <c r="K112" s="290" t="str">
        <f>IF(Badges!Q503="A","A"," ")</f>
        <v xml:space="preserve"> </v>
      </c>
      <c r="M112" s="289"/>
      <c r="N112" s="292" t="str">
        <f>Badges!C580</f>
        <v xml:space="preserve">With your Brownie friends, talk </v>
      </c>
      <c r="O112" s="290" t="str">
        <f>IF(Badges!Q580="A","A"," ")</f>
        <v xml:space="preserve"> </v>
      </c>
      <c r="Q112" s="480" t="str">
        <f>'Fun Patches'!C28</f>
        <v>&lt;List Patch Here&gt;</v>
      </c>
      <c r="R112" s="481"/>
      <c r="S112" s="297" t="str">
        <f>IF('Fun Patches'!Q28="A","A"," ")</f>
        <v xml:space="preserve"> </v>
      </c>
      <c r="U112" s="288"/>
      <c r="V112" s="288"/>
    </row>
    <row r="113" spans="1:22">
      <c r="A113" s="289"/>
      <c r="B113" s="292" t="str">
        <f>Badges!C357</f>
        <v>Go to an art show or museum</v>
      </c>
      <c r="C113" s="290" t="str">
        <f>IF(Badges!Q357="A","A"," ")</f>
        <v xml:space="preserve"> </v>
      </c>
      <c r="E113" s="289"/>
      <c r="F113" s="292" t="str">
        <f>Badges!C431</f>
        <v>Make a veggie face</v>
      </c>
      <c r="G113" s="290" t="str">
        <f>IF(Badges!Q431="A","A"," ")</f>
        <v xml:space="preserve"> </v>
      </c>
      <c r="I113" s="289"/>
      <c r="J113" s="292" t="str">
        <f>Badges!C504</f>
        <v>Make a bug box</v>
      </c>
      <c r="K113" s="290" t="str">
        <f>IF(Badges!Q504="A","A"," ")</f>
        <v xml:space="preserve"> </v>
      </c>
      <c r="M113" s="289">
        <v>3</v>
      </c>
      <c r="N113" s="292" t="str">
        <f>Badges!C581</f>
        <v>Involve your customers</v>
      </c>
      <c r="O113" s="304"/>
      <c r="Q113" s="480" t="str">
        <f>'Fun Patches'!C29</f>
        <v>&lt;List Patch Here&gt;</v>
      </c>
      <c r="R113" s="481"/>
      <c r="S113" s="297" t="str">
        <f>IF('Fun Patches'!Q29="A","A"," ")</f>
        <v xml:space="preserve"> </v>
      </c>
      <c r="U113" s="288"/>
      <c r="V113" s="288"/>
    </row>
    <row r="114" spans="1:22">
      <c r="A114" s="289"/>
      <c r="B114" s="292" t="str">
        <f>Badges!C358</f>
        <v xml:space="preserve">Team up with an adult to find </v>
      </c>
      <c r="C114" s="290" t="str">
        <f>IF(Badges!Q358="A","A","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IF(Badges!Q582="A","A"," ")</f>
        <v xml:space="preserve"> </v>
      </c>
      <c r="Q114" s="480" t="str">
        <f>'Fun Patches'!C30</f>
        <v>&lt;List Patch Here&gt;</v>
      </c>
      <c r="R114" s="481"/>
      <c r="S114" s="297" t="str">
        <f>IF('Fun Patches'!Q30="A","A"," ")</f>
        <v xml:space="preserve"> </v>
      </c>
      <c r="U114" s="288"/>
      <c r="V114" s="288"/>
    </row>
    <row r="115" spans="1:22">
      <c r="A115" s="289">
        <v>2</v>
      </c>
      <c r="B115" s="292" t="str">
        <f>Badges!C359</f>
        <v>Paint the real world</v>
      </c>
      <c r="C115" s="304"/>
      <c r="E115" s="289"/>
      <c r="F115" s="292" t="str">
        <f>Badges!C433</f>
        <v>Create a holiday dessert</v>
      </c>
      <c r="G115" s="290" t="str">
        <f>IF(Badges!Q433="A","A"," ")</f>
        <v xml:space="preserve"> </v>
      </c>
      <c r="I115" s="289"/>
      <c r="J115" s="292" t="str">
        <f>Badges!C506</f>
        <v>Draw a cocoon</v>
      </c>
      <c r="K115" s="290" t="str">
        <f>IF(Badges!Q506="A","A"," ")</f>
        <v xml:space="preserve"> </v>
      </c>
      <c r="M115" s="289">
        <v>4</v>
      </c>
      <c r="N115" s="292" t="str">
        <f>Badges!C583</f>
        <v>Practice giving back</v>
      </c>
      <c r="O115" s="304"/>
      <c r="Q115" s="480" t="str">
        <f>'Fun Patches'!C31</f>
        <v>&lt;List Patch Here&gt;</v>
      </c>
      <c r="R115" s="481"/>
      <c r="S115" s="297" t="str">
        <f>IF('Fun Patches'!Q31="A","A"," ")</f>
        <v xml:space="preserve"> </v>
      </c>
      <c r="U115" s="288"/>
      <c r="V115" s="288"/>
    </row>
    <row r="116" spans="1:22">
      <c r="A116" s="289"/>
      <c r="B116" s="292" t="str">
        <f>Badges!C360</f>
        <v>Paint a portrait of a family</v>
      </c>
      <c r="C116" s="290" t="str">
        <f>IF(Badges!Q360="A","A"," ")</f>
        <v xml:space="preserve"> </v>
      </c>
      <c r="E116" s="289"/>
      <c r="F116" s="292" t="str">
        <f>Badges!C434</f>
        <v>Make a snack "in disguise"</v>
      </c>
      <c r="G116" s="290" t="str">
        <f>IF(Badges!Q434="A","A"," ")</f>
        <v xml:space="preserve"> </v>
      </c>
      <c r="I116" s="289"/>
      <c r="J116" s="292" t="str">
        <f>Badges!C507</f>
        <v>Make a model of a bug house</v>
      </c>
      <c r="K116" s="290" t="str">
        <f>IF(Badges!Q507="A","A"," ")</f>
        <v xml:space="preserve"> </v>
      </c>
      <c r="M116" s="289"/>
      <c r="N116" s="292" t="str">
        <f>Badges!C584</f>
        <v>If you want to help others with your</v>
      </c>
      <c r="O116" s="290" t="str">
        <f>IF(Badges!Q584="A","A"," ")</f>
        <v xml:space="preserve"> </v>
      </c>
      <c r="Q116" s="480" t="str">
        <f>'Fun Patches'!C32</f>
        <v>&lt;List Patch Here&gt;</v>
      </c>
      <c r="R116" s="481"/>
      <c r="S116" s="297" t="str">
        <f>IF('Fun Patches'!Q32="A","A"," ")</f>
        <v xml:space="preserve"> </v>
      </c>
    </row>
    <row r="117" spans="1:22">
      <c r="A117" s="289"/>
      <c r="B117" s="292" t="str">
        <f>Badges!C361</f>
        <v>Paint an outdoor landscape</v>
      </c>
      <c r="C117" s="290" t="str">
        <f>IF(Badges!Q361="A","A"," ")</f>
        <v xml:space="preserve"> </v>
      </c>
      <c r="E117" s="289"/>
      <c r="F117" s="292" t="str">
        <f>Badges!C435</f>
        <v>Make your own cookies</v>
      </c>
      <c r="G117" s="290" t="str">
        <f>IF(Badges!Q435="A","A"," ")</f>
        <v xml:space="preserve"> </v>
      </c>
      <c r="I117" s="289"/>
      <c r="J117" s="292" t="str">
        <f>Badges!C508</f>
        <v>For one week, watch a spider</v>
      </c>
      <c r="K117" s="290" t="str">
        <f>IF(Badges!Q508="A","A"," ")</f>
        <v xml:space="preserve"> </v>
      </c>
      <c r="M117" s="289">
        <v>5</v>
      </c>
      <c r="N117" s="292" t="str">
        <f>Badges!C585</f>
        <v>Tell your cookie customers how</v>
      </c>
      <c r="O117" s="304"/>
      <c r="Q117" s="480" t="str">
        <f>'Fun Patches'!C33</f>
        <v>&lt;List Patch Here&gt;</v>
      </c>
      <c r="R117" s="481"/>
      <c r="S117" s="297" t="str">
        <f>IF('Fun Patches'!Q33="A","A"," ")</f>
        <v xml:space="preserve"> </v>
      </c>
    </row>
    <row r="118" spans="1:22">
      <c r="A118" s="289"/>
      <c r="B118" s="292" t="str">
        <f>Badges!C362</f>
        <v>Paint a still live.</v>
      </c>
      <c r="C118" s="290" t="str">
        <f>IF(Badges!Q362="A","A","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IF(Badges!Q586="A","A"," ")</f>
        <v xml:space="preserve"> </v>
      </c>
      <c r="Q118" s="480" t="str">
        <f>'Fun Patches'!C34</f>
        <v>&lt;List Patch Here&gt;</v>
      </c>
      <c r="R118" s="481"/>
      <c r="S118" s="297" t="str">
        <f>IF('Fun Patches'!Q34="A","A"," ")</f>
        <v xml:space="preserve"> </v>
      </c>
    </row>
    <row r="119" spans="1:22">
      <c r="A119" s="289">
        <v>3</v>
      </c>
      <c r="B119" s="292" t="str">
        <f>Badges!C363</f>
        <v>Paint a mood</v>
      </c>
      <c r="C119" s="304"/>
      <c r="E119" s="289"/>
      <c r="F119" s="292" t="str">
        <f>Badges!C437</f>
        <v>Make no-bake energy bars</v>
      </c>
      <c r="G119" s="290" t="str">
        <f>IF(Badges!Q437="A","A"," ")</f>
        <v xml:space="preserve"> </v>
      </c>
      <c r="I119" s="289"/>
      <c r="J119" s="292" t="str">
        <f>Badges!C510</f>
        <v>Visit a farm</v>
      </c>
      <c r="K119" s="290" t="str">
        <f>IF(Badges!Q510="A","A"," ")</f>
        <v xml:space="preserve"> </v>
      </c>
      <c r="M119" s="349"/>
      <c r="N119" s="339"/>
      <c r="O119" s="350"/>
      <c r="Q119" s="480" t="str">
        <f>'Fun Patches'!C35</f>
        <v>&lt;List Patch Here&gt;</v>
      </c>
      <c r="R119" s="481"/>
      <c r="S119" s="297" t="str">
        <f>IF('Fun Patches'!Q35="A","A"," ")</f>
        <v xml:space="preserve"> </v>
      </c>
    </row>
    <row r="120" spans="1:22">
      <c r="A120" s="289"/>
      <c r="B120" s="292" t="str">
        <f>Badges!C364</f>
        <v>Calm</v>
      </c>
      <c r="C120" s="290" t="str">
        <f>IF(Badges!Q364="A","A"," ")</f>
        <v xml:space="preserve"> </v>
      </c>
      <c r="E120" s="289"/>
      <c r="F120" s="292" t="str">
        <f>Badges!C438</f>
        <v>Create a snack for a group</v>
      </c>
      <c r="G120" s="290" t="str">
        <f>IF(Badges!Q438="A","A"," ")</f>
        <v xml:space="preserve"> </v>
      </c>
      <c r="I120" s="289"/>
      <c r="J120" s="292" t="str">
        <f>Badges!C511</f>
        <v>Take a bug walk or bug hike</v>
      </c>
      <c r="K120" s="290" t="str">
        <f>IF(Badges!Q511="A","A"," ")</f>
        <v xml:space="preserve"> </v>
      </c>
      <c r="M120" s="464" t="s">
        <v>127</v>
      </c>
      <c r="N120" s="468"/>
      <c r="O120" s="468"/>
      <c r="Q120" s="480" t="str">
        <f>'Fun Patches'!C36</f>
        <v>&lt;List Patch Here&gt;</v>
      </c>
      <c r="R120" s="481"/>
      <c r="S120" s="297" t="str">
        <f>IF('Fun Patches'!Q36="A","A"," ")</f>
        <v xml:space="preserve"> </v>
      </c>
    </row>
    <row r="121" spans="1:22">
      <c r="A121" s="289"/>
      <c r="B121" s="292" t="str">
        <f>Badges!C365</f>
        <v>Happy</v>
      </c>
      <c r="C121" s="290" t="str">
        <f>IF(Badges!Q365="A","A"," ")</f>
        <v xml:space="preserve"> </v>
      </c>
      <c r="E121" s="289"/>
      <c r="F121" s="292" t="str">
        <f>Badges!C439</f>
        <v>Make a lunchtime snack</v>
      </c>
      <c r="G121" s="290" t="str">
        <f>IF(Badges!Q439="A","A"," ")</f>
        <v xml:space="preserve"> </v>
      </c>
      <c r="I121" s="289"/>
      <c r="J121" s="292" t="str">
        <f>Badges!C512</f>
        <v>Visit a museum, zoo, or botanical</v>
      </c>
      <c r="K121" s="290" t="str">
        <f>IF(Badges!Q512="A","A"," ")</f>
        <v xml:space="preserve"> </v>
      </c>
      <c r="M121" s="482" t="str">
        <f>'Fun Patches'!C5</f>
        <v>&lt;List Patch Here&gt;</v>
      </c>
      <c r="N121" s="483"/>
      <c r="O121" s="290" t="str">
        <f>IF('Fun Patches'!Q5="A","A"," ")</f>
        <v xml:space="preserve"> </v>
      </c>
      <c r="Q121" s="480" t="str">
        <f>'Fun Patches'!C37</f>
        <v>&lt;List Patch Here&gt;</v>
      </c>
      <c r="R121" s="481"/>
      <c r="S121" s="297" t="str">
        <f>IF('Fun Patches'!Q37="A","A"," ")</f>
        <v xml:space="preserve"> </v>
      </c>
    </row>
    <row r="122" spans="1:22">
      <c r="A122" s="289"/>
      <c r="B122" s="292" t="str">
        <f>Badges!C366</f>
        <v>Angry</v>
      </c>
      <c r="C122" s="290" t="str">
        <f>IF(Badges!Q366="A","A","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Patches'!Q6="A","A"," ")</f>
        <v xml:space="preserve"> </v>
      </c>
      <c r="Q122" s="480" t="str">
        <f>'Fun Patches'!C38</f>
        <v>&lt;List Patch Here&gt;</v>
      </c>
      <c r="R122" s="481"/>
      <c r="S122" s="297" t="str">
        <f>IF('Fun Patches'!Q38="A","A"," ")</f>
        <v xml:space="preserve"> </v>
      </c>
    </row>
    <row r="123" spans="1:22">
      <c r="A123" s="289">
        <v>4</v>
      </c>
      <c r="B123" s="292" t="str">
        <f>Badges!C367</f>
        <v>Paint without brushes</v>
      </c>
      <c r="C123" s="304"/>
      <c r="E123" s="289"/>
      <c r="F123" s="292" t="str">
        <f>Badges!C441</f>
        <v>Make your own milk shake</v>
      </c>
      <c r="G123" s="290" t="str">
        <f>IF(Badges!Q441="A","A"," ")</f>
        <v xml:space="preserve"> </v>
      </c>
      <c r="I123" s="289">
        <v>1</v>
      </c>
      <c r="J123" s="292" t="str">
        <f>Badges!C517</f>
        <v>Shop for elf items with your elf doll</v>
      </c>
      <c r="K123" s="304"/>
      <c r="M123" s="480" t="str">
        <f>'Fun Patches'!C7</f>
        <v>&lt;List Patch Here&gt;</v>
      </c>
      <c r="N123" s="481"/>
      <c r="O123" s="297" t="str">
        <f>IF('Fun Patches'!Q7="A","A"," ")</f>
        <v xml:space="preserve"> </v>
      </c>
      <c r="Q123" s="480" t="str">
        <f>'Fun Patches'!C39</f>
        <v>&lt;List Patch Here&gt;</v>
      </c>
      <c r="R123" s="481"/>
      <c r="S123" s="297" t="str">
        <f>IF('Fun Patches'!Q39="A","A"," ")</f>
        <v xml:space="preserve"> </v>
      </c>
    </row>
    <row r="124" spans="1:22">
      <c r="A124" s="289"/>
      <c r="B124" s="292" t="str">
        <f>Badges!C368</f>
        <v>Paint something from nature</v>
      </c>
      <c r="C124" s="290" t="str">
        <f>IF(Badges!Q368="A","A"," ")</f>
        <v xml:space="preserve"> </v>
      </c>
      <c r="E124" s="289"/>
      <c r="F124" s="292" t="str">
        <f>Badges!C442</f>
        <v>Make your own fruit smoothie</v>
      </c>
      <c r="G124" s="290" t="str">
        <f>IF(Badges!Q442="A","A"," ")</f>
        <v xml:space="preserve"> </v>
      </c>
      <c r="I124" s="289"/>
      <c r="J124" s="292" t="str">
        <f>Badges!C518</f>
        <v>Go shopping…at home</v>
      </c>
      <c r="K124" s="290" t="str">
        <f>IF(Badges!Q518="A","A"," ")</f>
        <v xml:space="preserve"> </v>
      </c>
      <c r="M124" s="480" t="str">
        <f>'Fun Patches'!C8</f>
        <v>&lt;List Patch Here&gt;</v>
      </c>
      <c r="N124" s="481"/>
      <c r="O124" s="297" t="str">
        <f>IF('Fun Patches'!Q8="A","A"," ")</f>
        <v xml:space="preserve"> </v>
      </c>
      <c r="Q124" s="480" t="str">
        <f>'Fun Patches'!C40</f>
        <v>&lt;List Patch Here&gt;</v>
      </c>
      <c r="R124" s="481"/>
      <c r="S124" s="297" t="str">
        <f>IF('Fun Patches'!Q40="A","A"," ")</f>
        <v xml:space="preserve"> </v>
      </c>
    </row>
    <row r="125" spans="1:22">
      <c r="A125" s="289"/>
      <c r="B125" s="292" t="str">
        <f>Badges!C369</f>
        <v>Paint with indoor objects</v>
      </c>
      <c r="C125" s="290" t="str">
        <f>IF(Badges!Q369="A","A"," ")</f>
        <v xml:space="preserve"> </v>
      </c>
      <c r="E125" s="289"/>
      <c r="F125" s="292" t="str">
        <f>Badges!C443</f>
        <v>Make your own party punch</v>
      </c>
      <c r="G125" s="290" t="str">
        <f>IF(Badges!Q443="A","A"," ")</f>
        <v xml:space="preserve"> </v>
      </c>
      <c r="I125" s="289"/>
      <c r="J125" s="292" t="str">
        <f>Badges!C519</f>
        <v>Go shopping with a Brownie friends</v>
      </c>
      <c r="K125" s="290" t="str">
        <f>IF(Badges!Q519="A","A"," ")</f>
        <v xml:space="preserve"> </v>
      </c>
      <c r="M125" s="480" t="str">
        <f>'Fun Patches'!C9</f>
        <v>&lt;List Patch Here&gt;</v>
      </c>
      <c r="N125" s="481"/>
      <c r="O125" s="297" t="str">
        <f>IF('Fun Patches'!Q9="A","A"," ")</f>
        <v xml:space="preserve"> </v>
      </c>
      <c r="Q125" s="480" t="str">
        <f>'Fun Patches'!C41</f>
        <v>&lt;List Patch Here&gt;</v>
      </c>
      <c r="R125" s="481"/>
      <c r="S125" s="297" t="str">
        <f>IF('Fun Patches'!Q41="A","A"," ")</f>
        <v xml:space="preserve"> </v>
      </c>
    </row>
    <row r="126" spans="1:22">
      <c r="A126" s="289"/>
      <c r="B126" s="292" t="str">
        <f>Badges!C370</f>
        <v>Paint with a stamp</v>
      </c>
      <c r="C126" s="290" t="str">
        <f>IF(Badges!Q370="A","A"," ")</f>
        <v xml:space="preserve"> </v>
      </c>
      <c r="E126" s="466" t="str">
        <f>Badges!B446</f>
        <v>Brownie First Aid</v>
      </c>
      <c r="F126" s="467"/>
      <c r="G126" s="467"/>
      <c r="I126" s="289"/>
      <c r="J126" s="292" t="str">
        <f>Badges!C520</f>
        <v>Go shopping with your Brownie</v>
      </c>
      <c r="K126" s="290" t="str">
        <f>IF(Badges!Q520="A","A"," ")</f>
        <v xml:space="preserve"> </v>
      </c>
      <c r="M126" s="480" t="str">
        <f>'Fun Patches'!C10</f>
        <v>&lt;List Patch Here&gt;</v>
      </c>
      <c r="N126" s="481"/>
      <c r="O126" s="297" t="str">
        <f>IF('Fun Patches'!Q10="A","A"," ")</f>
        <v xml:space="preserve"> </v>
      </c>
      <c r="Q126" s="480" t="str">
        <f>'Fun Patches'!C42</f>
        <v>&lt;List Patch Here&gt;</v>
      </c>
      <c r="R126" s="481"/>
      <c r="S126" s="297" t="str">
        <f>IF('Fun Patches'!Q42="A","A","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Patches'!Q11="A","A"," ")</f>
        <v xml:space="preserve"> </v>
      </c>
      <c r="Q127" s="480" t="str">
        <f>'Fun Patches'!C43</f>
        <v>&lt;List Patch Here&gt;</v>
      </c>
      <c r="R127" s="481"/>
      <c r="S127" s="297" t="str">
        <f>IF('Fun Patches'!Q43="A","A"," ")</f>
        <v xml:space="preserve"> </v>
      </c>
    </row>
    <row r="128" spans="1:22">
      <c r="A128" s="289"/>
      <c r="B128" s="292" t="str">
        <f>Badges!C372</f>
        <v>Paint a mural that tells a story</v>
      </c>
      <c r="C128" s="290" t="str">
        <f>IF(Badges!Q372="A","A"," ")</f>
        <v xml:space="preserve"> </v>
      </c>
      <c r="E128" s="289"/>
      <c r="F128" s="292" t="str">
        <f>Badges!C448</f>
        <v>Role-play 911</v>
      </c>
      <c r="G128" s="290" t="str">
        <f>IF(Badges!Q448="A","A"," ")</f>
        <v xml:space="preserve"> </v>
      </c>
      <c r="I128" s="289"/>
      <c r="J128" s="292" t="str">
        <f>Badges!C522</f>
        <v>Shop at a store</v>
      </c>
      <c r="K128" s="290" t="str">
        <f>IF(Badges!Q522="A","A"," ")</f>
        <v xml:space="preserve"> </v>
      </c>
      <c r="M128" s="480" t="str">
        <f>'Fun Patches'!C12</f>
        <v>&lt;List Patch Here&gt;</v>
      </c>
      <c r="N128" s="481"/>
      <c r="O128" s="297" t="str">
        <f>IF('Fun Patches'!Q12="A","A"," ")</f>
        <v xml:space="preserve"> </v>
      </c>
      <c r="Q128" s="480" t="str">
        <f>'Fun Patches'!C44</f>
        <v>&lt;List Patch Here&gt;</v>
      </c>
      <c r="R128" s="481"/>
      <c r="S128" s="297" t="str">
        <f>IF('Fun Patches'!Q44="A","A"," ")</f>
        <v xml:space="preserve"> </v>
      </c>
    </row>
    <row r="129" spans="1:19">
      <c r="A129" s="289"/>
      <c r="B129" s="292" t="str">
        <f>Badges!C373</f>
        <v>Paint a mural about your Girl</v>
      </c>
      <c r="C129" s="290" t="str">
        <f>IF(Badges!Q373="A","A"," ")</f>
        <v xml:space="preserve"> </v>
      </c>
      <c r="E129" s="289"/>
      <c r="F129" s="292" t="str">
        <f>Badges!C449</f>
        <v>Practice 911 with a friend or family</v>
      </c>
      <c r="G129" s="290" t="str">
        <f>IF(Badges!Q449="A","A"," ")</f>
        <v xml:space="preserve"> </v>
      </c>
      <c r="I129" s="289"/>
      <c r="J129" s="292" t="str">
        <f>Badges!C523</f>
        <v>Shop on paper</v>
      </c>
      <c r="K129" s="290" t="str">
        <f>IF(Badges!Q523="A","A"," ")</f>
        <v xml:space="preserve"> </v>
      </c>
      <c r="M129" s="480" t="str">
        <f>'Fun Patches'!C13</f>
        <v>&lt;List Patch Here&gt;</v>
      </c>
      <c r="N129" s="481"/>
      <c r="O129" s="297" t="str">
        <f>IF('Fun Patches'!Q13="A","A"," ")</f>
        <v xml:space="preserve"> </v>
      </c>
      <c r="Q129" s="480" t="str">
        <f>'Fun Patches'!C45</f>
        <v>&lt;List Patch Here&gt;</v>
      </c>
      <c r="R129" s="481"/>
      <c r="S129" s="297" t="str">
        <f>IF('Fun Patches'!Q45="A","A"," ")</f>
        <v xml:space="preserve"> </v>
      </c>
    </row>
    <row r="130" spans="1:19">
      <c r="A130" s="289"/>
      <c r="B130" s="292" t="str">
        <f>Badges!C374</f>
        <v>Paint a mural that tells the story</v>
      </c>
      <c r="C130" s="290" t="str">
        <f>IF(Badges!Q374="A","A"," ")</f>
        <v xml:space="preserve"> </v>
      </c>
      <c r="E130" s="289"/>
      <c r="F130" s="292" t="str">
        <f>Badges!C450</f>
        <v>Get advice from an expert</v>
      </c>
      <c r="G130" s="290" t="str">
        <f>IF(Badges!Q450="A","A"," ")</f>
        <v xml:space="preserve"> </v>
      </c>
      <c r="I130" s="289"/>
      <c r="J130" s="292" t="str">
        <f>Badges!C524</f>
        <v>Shop online</v>
      </c>
      <c r="K130" s="290" t="str">
        <f>IF(Badges!Q524="A","A"," ")</f>
        <v xml:space="preserve"> </v>
      </c>
      <c r="M130" s="480" t="str">
        <f>'Fun Patches'!C14</f>
        <v>&lt;List Patch Here&gt;</v>
      </c>
      <c r="N130" s="481"/>
      <c r="O130" s="297" t="str">
        <f>IF('Fun Patches'!Q14="A","A"," ")</f>
        <v xml:space="preserve"> </v>
      </c>
      <c r="Q130" s="480" t="str">
        <f>'Fun Patches'!C46</f>
        <v>&lt;List Patch Here&gt;</v>
      </c>
      <c r="R130" s="481"/>
      <c r="S130" s="297" t="str">
        <f>IF('Fun Patches'!Q46="A","A","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Patches'!Q15="A","A"," ")</f>
        <v xml:space="preserve"> </v>
      </c>
      <c r="Q131" s="482" t="str">
        <f>'Fun Patches'!C47</f>
        <v>&lt;List Patch Here&gt;</v>
      </c>
      <c r="R131" s="483"/>
      <c r="S131" s="290" t="str">
        <f>IF('Fun Patches'!Q47="A","A"," ")</f>
        <v xml:space="preserve"> </v>
      </c>
    </row>
    <row r="132" spans="1:19">
      <c r="A132" s="289">
        <v>1</v>
      </c>
      <c r="B132" s="292" t="str">
        <f>Badges!C378</f>
        <v>Follow the rules</v>
      </c>
      <c r="C132" s="304"/>
      <c r="E132" s="289"/>
      <c r="F132" s="292" t="str">
        <f>Badges!C452</f>
        <v>Interview a medical professional</v>
      </c>
      <c r="G132" s="290" t="str">
        <f>IF(Badges!Q452="A","A"," ")</f>
        <v xml:space="preserve"> </v>
      </c>
      <c r="I132" s="289"/>
      <c r="J132" s="292" t="str">
        <f>Badges!C526</f>
        <v>Browse through catalogs</v>
      </c>
      <c r="K132" s="290" t="str">
        <f>IF(Badges!Q526="A","A"," ")</f>
        <v xml:space="preserve"> </v>
      </c>
      <c r="M132" s="480" t="str">
        <f>'Fun Patches'!C16</f>
        <v>&lt;List Patch Here&gt;</v>
      </c>
      <c r="N132" s="481"/>
      <c r="O132" s="297" t="str">
        <f>IF('Fun Patches'!Q16="A","A"," ")</f>
        <v xml:space="preserve"> </v>
      </c>
      <c r="Q132" s="480" t="str">
        <f>'Fun Patches'!C48</f>
        <v>&lt;List Patch Here&gt;</v>
      </c>
      <c r="R132" s="481"/>
      <c r="S132" s="297" t="str">
        <f>IF('Fun Patches'!Q48="A","A"," ")</f>
        <v xml:space="preserve"> </v>
      </c>
    </row>
    <row r="133" spans="1:19">
      <c r="A133" s="289"/>
      <c r="B133" s="292" t="str">
        <f>Badges!C379</f>
        <v>Teach the rules of an active</v>
      </c>
      <c r="C133" s="290" t="str">
        <f>IF(Badges!Q379="A","A"," ")</f>
        <v xml:space="preserve"> </v>
      </c>
      <c r="E133" s="289"/>
      <c r="F133" s="292" t="str">
        <f>Badges!C453</f>
        <v>Talk to the police</v>
      </c>
      <c r="G133" s="290" t="str">
        <f>IF(Badges!Q453="A","A"," ")</f>
        <v xml:space="preserve"> </v>
      </c>
      <c r="I133" s="289"/>
      <c r="J133" s="292" t="str">
        <f>Badges!C527</f>
        <v>Go to the mall</v>
      </c>
      <c r="K133" s="290" t="str">
        <f>IF(Badges!Q527="A","A"," ")</f>
        <v xml:space="preserve"> </v>
      </c>
      <c r="M133" s="482" t="str">
        <f>'Fun Patches'!C17</f>
        <v>&lt;List Patch Here&gt;</v>
      </c>
      <c r="N133" s="483"/>
      <c r="O133" s="290" t="str">
        <f>IF('Fun Patches'!Q17="A","A"," ")</f>
        <v xml:space="preserve"> </v>
      </c>
      <c r="Q133" s="480" t="str">
        <f>'Fun Patches'!C49</f>
        <v>&lt;List Patch Here&gt;</v>
      </c>
      <c r="R133" s="481"/>
      <c r="S133" s="297" t="str">
        <f>IF('Fun Patches'!Q49="A","A"," ")</f>
        <v xml:space="preserve"> </v>
      </c>
    </row>
    <row r="134" spans="1:19">
      <c r="A134" s="289"/>
      <c r="B134" s="292" t="str">
        <f>Badges!C380</f>
        <v>Make up two new rules for hide</v>
      </c>
      <c r="C134" s="290" t="str">
        <f>IF(Badges!Q380="A","A"," ")</f>
        <v xml:space="preserve"> </v>
      </c>
      <c r="E134" s="289"/>
      <c r="F134" s="292" t="str">
        <f>Badges!C454</f>
        <v>Visit a fire station</v>
      </c>
      <c r="G134" s="290" t="str">
        <f>IF(Badges!Q454="A","A"," ")</f>
        <v xml:space="preserve"> </v>
      </c>
      <c r="I134" s="289"/>
      <c r="J134" s="292" t="str">
        <f>Badges!C528</f>
        <v>Shop secondhand</v>
      </c>
      <c r="K134" s="290" t="str">
        <f>IF(Badges!Q528="A","A"," ")</f>
        <v xml:space="preserve"> </v>
      </c>
      <c r="M134" s="480" t="str">
        <f>'Fun Patches'!C18</f>
        <v>&lt;List Patch Here&gt;</v>
      </c>
      <c r="N134" s="481"/>
      <c r="O134" s="297" t="str">
        <f>IF('Fun Patches'!Q18="A","A"," ")</f>
        <v xml:space="preserve"> </v>
      </c>
      <c r="Q134" s="480" t="str">
        <f>'Fun Patches'!C50</f>
        <v>&lt;List Patch Here&gt;</v>
      </c>
      <c r="R134" s="481"/>
      <c r="S134" s="297" t="str">
        <f>IF('Fun Patches'!Q50="A","A"," ")</f>
        <v xml:space="preserve"> </v>
      </c>
    </row>
    <row r="135" spans="1:19">
      <c r="A135" s="289"/>
      <c r="B135" s="292" t="str">
        <f>Badges!C381</f>
        <v>Learn two rules for a sport or</v>
      </c>
      <c r="C135" s="290" t="str">
        <f>IF(Badges!Q381="A","A","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Patches'!Q19="A","A"," ")</f>
        <v xml:space="preserve"> </v>
      </c>
      <c r="Q135" s="480" t="str">
        <f>'Fun Patches'!C51</f>
        <v>&lt;List Patch Here&gt;</v>
      </c>
      <c r="R135" s="481"/>
      <c r="S135" s="297" t="str">
        <f>IF('Fun Patches'!Q51="A","A"," ")</f>
        <v xml:space="preserve"> </v>
      </c>
    </row>
    <row r="136" spans="1:19">
      <c r="A136" s="289">
        <v>2</v>
      </c>
      <c r="B136" s="292" t="str">
        <f>Badges!C382</f>
        <v>Include everyone</v>
      </c>
      <c r="C136" s="304"/>
      <c r="E136" s="289"/>
      <c r="F136" s="292" t="str">
        <f>Badges!C456</f>
        <v>Make a first aid kit for your home</v>
      </c>
      <c r="G136" s="290" t="str">
        <f>IF(Badges!Q456="A","A"," ")</f>
        <v xml:space="preserve"> </v>
      </c>
      <c r="I136" s="289"/>
      <c r="J136" s="292" t="str">
        <f>Badges!C530</f>
        <v>You have $15 total</v>
      </c>
      <c r="K136" s="290" t="str">
        <f>IF(Badges!Q530="A","A"," ")</f>
        <v xml:space="preserve"> </v>
      </c>
      <c r="M136" s="480" t="str">
        <f>'Fun Patches'!C20</f>
        <v>&lt;List Patch Here&gt;</v>
      </c>
      <c r="N136" s="481"/>
      <c r="O136" s="297" t="str">
        <f>IF('Fun Patches'!Q20="A","A"," ")</f>
        <v xml:space="preserve"> </v>
      </c>
      <c r="Q136" s="480" t="str">
        <f>'Fun Patches'!C52</f>
        <v>&lt;List Patch Here&gt;</v>
      </c>
      <c r="R136" s="481"/>
      <c r="S136" s="297" t="str">
        <f>IF('Fun Patches'!Q52="A","A"," ")</f>
        <v xml:space="preserve"> </v>
      </c>
    </row>
    <row r="137" spans="1:19">
      <c r="A137" s="289"/>
      <c r="B137" s="292" t="str">
        <f>Badges!C383</f>
        <v>Ask a woman about Title IX</v>
      </c>
      <c r="C137" s="290" t="str">
        <f>IF(Badges!Q383="A","A"," ")</f>
        <v xml:space="preserve"> </v>
      </c>
      <c r="E137" s="289"/>
      <c r="F137" s="292" t="str">
        <f>Badges!C457</f>
        <v>Make a kit for your Girl Scout</v>
      </c>
      <c r="G137" s="290" t="str">
        <f>IF(Badges!Q457="A","A"," ")</f>
        <v xml:space="preserve"> </v>
      </c>
      <c r="I137" s="289"/>
      <c r="J137" s="292" t="str">
        <f>Badges!C531</f>
        <v>You have $30 total</v>
      </c>
      <c r="K137" s="290" t="str">
        <f>IF(Badges!Q531="A","A"," ")</f>
        <v xml:space="preserve"> </v>
      </c>
      <c r="M137" s="480" t="str">
        <f>'Fun Patches'!C21</f>
        <v>&lt;List Patch Here&gt;</v>
      </c>
      <c r="N137" s="481"/>
      <c r="O137" s="297" t="str">
        <f>IF('Fun Patches'!Q21="A","A"," ")</f>
        <v xml:space="preserve"> </v>
      </c>
      <c r="Q137" s="480" t="str">
        <f>'Fun Patches'!C53</f>
        <v>&lt;List Patch Here&gt;</v>
      </c>
      <c r="R137" s="481"/>
      <c r="S137" s="297" t="str">
        <f>IF('Fun Patches'!Q53="A","A"," ")</f>
        <v xml:space="preserve"> </v>
      </c>
    </row>
    <row r="138" spans="1:19">
      <c r="A138" s="289"/>
      <c r="B138" s="292" t="str">
        <f>Badges!C384</f>
        <v>Find a sport that women play</v>
      </c>
      <c r="C138" s="290" t="str">
        <f>IF(Badges!Q384="A","A"," ")</f>
        <v xml:space="preserve"> </v>
      </c>
      <c r="E138" s="289"/>
      <c r="F138" s="292" t="str">
        <f>Badges!C458</f>
        <v>Make a first aid kit and donate it</v>
      </c>
      <c r="G138" s="290" t="str">
        <f>IF(Badges!Q458="A","A"," ")</f>
        <v xml:space="preserve"> </v>
      </c>
      <c r="I138" s="289"/>
      <c r="J138" s="292" t="str">
        <f>Badges!C532</f>
        <v>Pool your money</v>
      </c>
      <c r="K138" s="290" t="str">
        <f>IF(Badges!Q532="A","A"," ")</f>
        <v xml:space="preserve"> </v>
      </c>
      <c r="M138" s="480" t="str">
        <f>'Fun Patches'!C22</f>
        <v>&lt;List Patch Here&gt;</v>
      </c>
      <c r="N138" s="481"/>
      <c r="O138" s="297" t="str">
        <f>IF('Fun Patches'!Q22="A","A"," ")</f>
        <v xml:space="preserve"> </v>
      </c>
      <c r="Q138" s="480" t="str">
        <f>'Fun Patches'!C54</f>
        <v>&lt;List Patch Here&gt;</v>
      </c>
      <c r="R138" s="481"/>
      <c r="S138" s="297" t="str">
        <f>IF('Fun Patches'!Q54="A","A"," ")</f>
        <v xml:space="preserve"> </v>
      </c>
    </row>
    <row r="139" spans="1:19">
      <c r="A139" s="289"/>
      <c r="B139" s="292" t="str">
        <f>Badges!C385</f>
        <v>Learn about disabilities and</v>
      </c>
      <c r="C139" s="290" t="str">
        <f>IF(Badges!Q385="A","A"," ")</f>
        <v xml:space="preserve"> </v>
      </c>
      <c r="M139" s="480" t="str">
        <f>'Fun Patches'!C23</f>
        <v>&lt;List Patch Here&gt;</v>
      </c>
      <c r="N139" s="481"/>
      <c r="O139" s="297" t="str">
        <f>IF('Fun Patches'!Q23="A","A"," ")</f>
        <v xml:space="preserve"> </v>
      </c>
    </row>
    <row r="140" spans="1:19" ht="23.25">
      <c r="A140" s="471" t="str">
        <f ca="1">MID(CELL("filename",A78),FIND(IF(ISERROR(FIND("]",CELL("filename",A78))),"$","]"),CELL("filename",A78))+1,256)</f>
        <v>Brownie 14</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Own'!Q31="A","A"," ")</f>
        <v xml:space="preserve"> </v>
      </c>
      <c r="I142" s="289">
        <v>1</v>
      </c>
      <c r="J142" s="354" t="str">
        <f>'Council Own'!C55</f>
        <v>&lt;List Requirement Here&gt;</v>
      </c>
      <c r="K142" s="297" t="str">
        <f>IF('Council Own'!Q55="A","A"," ")</f>
        <v xml:space="preserve"> </v>
      </c>
      <c r="M142" s="289">
        <v>1</v>
      </c>
      <c r="N142" s="354" t="str">
        <f>'Council Own'!C79</f>
        <v>&lt;List Requirement Here&gt;</v>
      </c>
      <c r="O142" s="297" t="str">
        <f>IF('Council Own'!Q79="A","A"," ")</f>
        <v xml:space="preserve"> </v>
      </c>
      <c r="Q142" s="289">
        <v>1</v>
      </c>
      <c r="R142" s="354" t="str">
        <f>'Council Own'!C103</f>
        <v>&lt;List Requirement Here&gt;</v>
      </c>
      <c r="S142" s="297" t="str">
        <f>IF('Council Own'!Q103="A","A"," ")</f>
        <v xml:space="preserve"> </v>
      </c>
    </row>
    <row r="143" spans="1:19">
      <c r="A143" s="499" t="str">
        <f>'Council Own'!B6</f>
        <v>&lt;&lt;List Badge Here&gt;&gt;</v>
      </c>
      <c r="B143" s="500"/>
      <c r="C143" s="291" t="str">
        <f>IF('Council Own'!Q28="C","C",IF('Council Own'!Q28="P","P",""))</f>
        <v/>
      </c>
      <c r="E143" s="289"/>
      <c r="F143" s="354" t="str">
        <f>'Council Own'!C32</f>
        <v>&lt;List Requirement Here&gt;</v>
      </c>
      <c r="G143" s="297" t="str">
        <f>IF('Council Own'!Q32="A","A"," ")</f>
        <v xml:space="preserve"> </v>
      </c>
      <c r="I143" s="289"/>
      <c r="J143" s="354" t="str">
        <f>'Council Own'!C56</f>
        <v>&lt;List Requirement Here&gt;</v>
      </c>
      <c r="K143" s="297" t="str">
        <f>IF('Council Own'!Q56="A","A"," ")</f>
        <v xml:space="preserve"> </v>
      </c>
      <c r="M143" s="289"/>
      <c r="N143" s="354" t="str">
        <f>'Council Own'!C80</f>
        <v>&lt;List Requirement Here&gt;</v>
      </c>
      <c r="O143" s="297" t="str">
        <f>IF('Council Own'!Q80="A","A"," ")</f>
        <v xml:space="preserve"> </v>
      </c>
      <c r="Q143" s="289"/>
      <c r="R143" s="354" t="str">
        <f>'Council Own'!C104</f>
        <v>&lt;List Requirement Here&gt;</v>
      </c>
      <c r="S143" s="297" t="str">
        <f>IF('Council Own'!Q104="A","A"," ")</f>
        <v xml:space="preserve"> </v>
      </c>
    </row>
    <row r="144" spans="1:19">
      <c r="A144" s="499" t="str">
        <f>'Council Own'!B30</f>
        <v>&lt;&lt;List Badge Here&gt;&gt;</v>
      </c>
      <c r="B144" s="500"/>
      <c r="C144" s="291" t="str">
        <f>IF('Council Own'!Q52="C","C",IF('Council Own'!Q52="P","P",""))</f>
        <v/>
      </c>
      <c r="E144" s="289"/>
      <c r="F144" s="354" t="str">
        <f>'Council Own'!C33</f>
        <v>&lt;List Requirement Here&gt;</v>
      </c>
      <c r="G144" s="297" t="str">
        <f>IF('Council Own'!Q33="A","A"," ")</f>
        <v xml:space="preserve"> </v>
      </c>
      <c r="I144" s="289"/>
      <c r="J144" s="354" t="str">
        <f>'Council Own'!C57</f>
        <v>&lt;List Requirement Here&gt;</v>
      </c>
      <c r="K144" s="297" t="str">
        <f>IF('Council Own'!Q57="A","A"," ")</f>
        <v xml:space="preserve"> </v>
      </c>
      <c r="M144" s="289"/>
      <c r="N144" s="354" t="str">
        <f>'Council Own'!C81</f>
        <v>&lt;List Requirement Here&gt;</v>
      </c>
      <c r="O144" s="297" t="str">
        <f>IF('Council Own'!Q81="A","A"," ")</f>
        <v xml:space="preserve"> </v>
      </c>
      <c r="Q144" s="289"/>
      <c r="R144" s="354" t="str">
        <f>'Council Own'!C105</f>
        <v>&lt;List Requirement Here&gt;</v>
      </c>
      <c r="S144" s="297" t="str">
        <f>IF('Council Own'!Q105="A","A"," ")</f>
        <v xml:space="preserve"> </v>
      </c>
    </row>
    <row r="145" spans="1:19" ht="12.75" customHeight="1">
      <c r="A145" s="499" t="str">
        <f>'Council Own'!B54</f>
        <v>&lt;&lt;List Badge Here&gt;&gt;</v>
      </c>
      <c r="B145" s="500"/>
      <c r="C145" s="291" t="str">
        <f>IF('Council Own'!Q76="C","C",IF('Council Own'!Q76="P","P",""))</f>
        <v/>
      </c>
      <c r="E145" s="289"/>
      <c r="F145" s="354" t="str">
        <f>'Council Own'!C34</f>
        <v>&lt;List Requirement Here&gt;</v>
      </c>
      <c r="G145" s="297" t="str">
        <f>IF('Council Own'!Q34="A","A"," ")</f>
        <v xml:space="preserve"> </v>
      </c>
      <c r="I145" s="289"/>
      <c r="J145" s="354" t="str">
        <f>'Council Own'!C58</f>
        <v>&lt;List Requirement Here&gt;</v>
      </c>
      <c r="K145" s="297" t="str">
        <f>IF('Council Own'!Q58="A","A"," ")</f>
        <v xml:space="preserve"> </v>
      </c>
      <c r="M145" s="289"/>
      <c r="N145" s="354" t="str">
        <f>'Council Own'!C82</f>
        <v>&lt;List Requirement Here&gt;</v>
      </c>
      <c r="O145" s="297" t="str">
        <f>IF('Council Own'!Q82="A","A"," ")</f>
        <v xml:space="preserve"> </v>
      </c>
      <c r="Q145" s="289"/>
      <c r="R145" s="354" t="str">
        <f>'Council Own'!C106</f>
        <v>&lt;List Requirement Here&gt;</v>
      </c>
      <c r="S145" s="297" t="str">
        <f>IF('Council Own'!Q106="A","A"," ")</f>
        <v xml:space="preserve"> </v>
      </c>
    </row>
    <row r="146" spans="1:19" ht="12.75" customHeight="1">
      <c r="A146" s="499" t="str">
        <f>'Council Own'!B78</f>
        <v>&lt;&lt;List Badge Here&gt;&gt;</v>
      </c>
      <c r="B146" s="500"/>
      <c r="C146" s="291" t="str">
        <f>IF('Council Own'!Q100="C","C",IF('Council Own'!Q100="P","P",""))</f>
        <v/>
      </c>
      <c r="E146" s="289">
        <v>2</v>
      </c>
      <c r="F146" s="354" t="str">
        <f>'Council Own'!C35</f>
        <v>&lt;List Requirement Here&gt;</v>
      </c>
      <c r="G146" s="297" t="str">
        <f>IF('Council Own'!Q35="A","A"," ")</f>
        <v xml:space="preserve"> </v>
      </c>
      <c r="I146" s="289">
        <v>2</v>
      </c>
      <c r="J146" s="354" t="str">
        <f>'Council Own'!C59</f>
        <v>&lt;List Requirement Here&gt;</v>
      </c>
      <c r="K146" s="297" t="str">
        <f>IF('Council Own'!Q59="A","A"," ")</f>
        <v xml:space="preserve"> </v>
      </c>
      <c r="M146" s="289">
        <v>2</v>
      </c>
      <c r="N146" s="354" t="str">
        <f>'Council Own'!C83</f>
        <v>&lt;List Requirement Here&gt;</v>
      </c>
      <c r="O146" s="297" t="str">
        <f>IF('Council Own'!Q83="A","A"," ")</f>
        <v xml:space="preserve"> </v>
      </c>
      <c r="Q146" s="289">
        <v>2</v>
      </c>
      <c r="R146" s="354" t="str">
        <f>'Council Own'!C107</f>
        <v>&lt;List Requirement Here&gt;</v>
      </c>
      <c r="S146" s="297" t="str">
        <f>IF('Council Own'!Q107="A","A"," ")</f>
        <v xml:space="preserve"> </v>
      </c>
    </row>
    <row r="147" spans="1:19">
      <c r="A147" s="499" t="str">
        <f>'Council Own'!B102</f>
        <v>&lt;&lt;List Badge Here&gt;&gt;</v>
      </c>
      <c r="B147" s="500"/>
      <c r="C147" s="291" t="str">
        <f>IF('Council Own'!Q124="C","C",IF('Council Own'!Q124="P","P",""))</f>
        <v/>
      </c>
      <c r="E147" s="289"/>
      <c r="F147" s="354" t="str">
        <f>'Council Own'!C36</f>
        <v>&lt;List Requirement Here&gt;</v>
      </c>
      <c r="G147" s="297" t="str">
        <f>IF('Council Own'!Q36="A","A"," ")</f>
        <v xml:space="preserve"> </v>
      </c>
      <c r="I147" s="289"/>
      <c r="J147" s="354" t="str">
        <f>'Council Own'!C60</f>
        <v>&lt;List Requirement Here&gt;</v>
      </c>
      <c r="K147" s="297" t="str">
        <f>IF('Council Own'!Q60="A","A"," ")</f>
        <v xml:space="preserve"> </v>
      </c>
      <c r="M147" s="289"/>
      <c r="N147" s="354" t="str">
        <f>'Council Own'!C84</f>
        <v>&lt;List Requirement Here&gt;</v>
      </c>
      <c r="O147" s="297" t="str">
        <f>IF('Council Own'!Q84="A","A"," ")</f>
        <v xml:space="preserve"> </v>
      </c>
      <c r="Q147" s="289"/>
      <c r="R147" s="354" t="str">
        <f>'Council Own'!C108</f>
        <v>&lt;List Requirement Here&gt;</v>
      </c>
      <c r="S147" s="297" t="str">
        <f>IF('Council Own'!Q108="A","A"," ")</f>
        <v xml:space="preserve"> </v>
      </c>
    </row>
    <row r="148" spans="1:19">
      <c r="E148" s="289"/>
      <c r="F148" s="354" t="str">
        <f>'Council Own'!C37</f>
        <v>&lt;List Requirement Here&gt;</v>
      </c>
      <c r="G148" s="297" t="str">
        <f>IF('Council Own'!Q37="A","A"," ")</f>
        <v xml:space="preserve"> </v>
      </c>
      <c r="I148" s="289"/>
      <c r="J148" s="354" t="str">
        <f>'Council Own'!C61</f>
        <v>&lt;List Requirement Here&gt;</v>
      </c>
      <c r="K148" s="297" t="str">
        <f>IF('Council Own'!Q61="A","A"," ")</f>
        <v xml:space="preserve"> </v>
      </c>
      <c r="M148" s="289"/>
      <c r="N148" s="354" t="str">
        <f>'Council Own'!C85</f>
        <v>&lt;List Requirement Here&gt;</v>
      </c>
      <c r="O148" s="297" t="str">
        <f>IF('Council Own'!Q85="A","A"," ")</f>
        <v xml:space="preserve"> </v>
      </c>
      <c r="Q148" s="289"/>
      <c r="R148" s="354" t="str">
        <f>'Council Own'!C109</f>
        <v>&lt;List Requirement Here&gt;</v>
      </c>
      <c r="S148" s="297" t="str">
        <f>IF('Council Own'!Q109="A","A"," ")</f>
        <v xml:space="preserve"> </v>
      </c>
    </row>
    <row r="149" spans="1:19">
      <c r="A149" s="484" t="s">
        <v>84</v>
      </c>
      <c r="B149" s="484"/>
      <c r="C149" s="484"/>
      <c r="E149" s="289"/>
      <c r="F149" s="354" t="str">
        <f>'Council Own'!C38</f>
        <v>&lt;List Requirement Here&gt;</v>
      </c>
      <c r="G149" s="297" t="str">
        <f>IF('Council Own'!Q38="A","A"," ")</f>
        <v xml:space="preserve"> </v>
      </c>
      <c r="I149" s="289"/>
      <c r="J149" s="354" t="str">
        <f>'Council Own'!C62</f>
        <v>&lt;List Requirement Here&gt;</v>
      </c>
      <c r="K149" s="297" t="str">
        <f>IF('Council Own'!Q62="A","A"," ")</f>
        <v xml:space="preserve"> </v>
      </c>
      <c r="M149" s="289"/>
      <c r="N149" s="354" t="str">
        <f>'Council Own'!C86</f>
        <v>&lt;List Requirement Here&gt;</v>
      </c>
      <c r="O149" s="297" t="str">
        <f>IF('Council Own'!Q86="A","A"," ")</f>
        <v xml:space="preserve"> </v>
      </c>
      <c r="Q149" s="289"/>
      <c r="R149" s="354" t="str">
        <f>'Council Own'!C110</f>
        <v>&lt;List Requirement Here&gt;</v>
      </c>
      <c r="S149" s="297" t="str">
        <f>IF('Council Own'!Q110="A","A"," ")</f>
        <v xml:space="preserve"> </v>
      </c>
    </row>
    <row r="150" spans="1:19">
      <c r="A150" s="284" t="str">
        <f>'Council Own'!B6</f>
        <v>&lt;&lt;List Badge Here&gt;&gt;</v>
      </c>
      <c r="B150" s="284"/>
      <c r="C150" s="284"/>
      <c r="E150" s="289">
        <v>3</v>
      </c>
      <c r="F150" s="354" t="str">
        <f>'Council Own'!C39</f>
        <v>&lt;List Requirement Here&gt;</v>
      </c>
      <c r="G150" s="297" t="str">
        <f>IF('Council Own'!Q39="A","A"," ")</f>
        <v xml:space="preserve"> </v>
      </c>
      <c r="I150" s="289">
        <v>3</v>
      </c>
      <c r="J150" s="354" t="str">
        <f>'Council Own'!C63</f>
        <v>&lt;List Requirement Here&gt;</v>
      </c>
      <c r="K150" s="297" t="str">
        <f>IF('Council Own'!Q63="A","A"," ")</f>
        <v xml:space="preserve"> </v>
      </c>
      <c r="M150" s="289">
        <v>3</v>
      </c>
      <c r="N150" s="354" t="str">
        <f>'Council Own'!C87</f>
        <v>&lt;List Requirement Here&gt;</v>
      </c>
      <c r="O150" s="297" t="str">
        <f>IF('Council Own'!Q87="A","A"," ")</f>
        <v xml:space="preserve"> </v>
      </c>
      <c r="Q150" s="289">
        <v>3</v>
      </c>
      <c r="R150" s="354" t="str">
        <f>'Council Own'!C111</f>
        <v>&lt;List Requirement Here&gt;</v>
      </c>
      <c r="S150" s="297" t="str">
        <f>IF('Council Own'!Q111="A","A"," ")</f>
        <v xml:space="preserve"> </v>
      </c>
    </row>
    <row r="151" spans="1:19">
      <c r="A151" s="289">
        <v>1</v>
      </c>
      <c r="B151" s="354" t="str">
        <f>'Council Own'!C7</f>
        <v>&lt;List Requirement Here&gt;</v>
      </c>
      <c r="C151" s="297" t="str">
        <f>IF('Council Own'!Q7="A","A"," ")</f>
        <v xml:space="preserve"> </v>
      </c>
      <c r="E151" s="289"/>
      <c r="F151" s="354" t="str">
        <f>'Council Own'!C40</f>
        <v>&lt;List Requirement Here&gt;</v>
      </c>
      <c r="G151" s="297" t="str">
        <f>IF('Council Own'!Q40="A","A"," ")</f>
        <v xml:space="preserve"> </v>
      </c>
      <c r="I151" s="289"/>
      <c r="J151" s="354" t="str">
        <f>'Council Own'!C64</f>
        <v>&lt;List Requirement Here&gt;</v>
      </c>
      <c r="K151" s="297" t="str">
        <f>IF('Council Own'!Q64="A","A"," ")</f>
        <v xml:space="preserve"> </v>
      </c>
      <c r="M151" s="289"/>
      <c r="N151" s="354" t="str">
        <f>'Council Own'!C88</f>
        <v>&lt;List Requirement Here&gt;</v>
      </c>
      <c r="O151" s="297" t="str">
        <f>IF('Council Own'!Q88="A","A"," ")</f>
        <v xml:space="preserve"> </v>
      </c>
      <c r="Q151" s="289"/>
      <c r="R151" s="354" t="str">
        <f>'Council Own'!C112</f>
        <v>&lt;List Requirement Here&gt;</v>
      </c>
      <c r="S151" s="297" t="str">
        <f>IF('Council Own'!Q112="A","A"," ")</f>
        <v xml:space="preserve"> </v>
      </c>
    </row>
    <row r="152" spans="1:19">
      <c r="A152" s="289"/>
      <c r="B152" s="354" t="str">
        <f>'Council Own'!C8</f>
        <v>&lt;List Requirement Here&gt;</v>
      </c>
      <c r="C152" s="297" t="str">
        <f>IF('Council Own'!Q8="A","A"," ")</f>
        <v xml:space="preserve"> </v>
      </c>
      <c r="E152" s="289"/>
      <c r="F152" s="354" t="str">
        <f>'Council Own'!C41</f>
        <v>&lt;List Requirement Here&gt;</v>
      </c>
      <c r="G152" s="297" t="str">
        <f>IF('Council Own'!Q41="A","A"," ")</f>
        <v xml:space="preserve"> </v>
      </c>
      <c r="I152" s="289"/>
      <c r="J152" s="354" t="str">
        <f>'Council Own'!C65</f>
        <v>&lt;List Requirement Here&gt;</v>
      </c>
      <c r="K152" s="297" t="str">
        <f>IF('Council Own'!Q65="A","A"," ")</f>
        <v xml:space="preserve"> </v>
      </c>
      <c r="M152" s="289"/>
      <c r="N152" s="354" t="str">
        <f>'Council Own'!C89</f>
        <v>&lt;List Requirement Here&gt;</v>
      </c>
      <c r="O152" s="297" t="str">
        <f>IF('Council Own'!Q89="A","A"," ")</f>
        <v xml:space="preserve"> </v>
      </c>
      <c r="Q152" s="289"/>
      <c r="R152" s="354" t="str">
        <f>'Council Own'!C113</f>
        <v>&lt;List Requirement Here&gt;</v>
      </c>
      <c r="S152" s="297" t="str">
        <f>IF('Council Own'!Q113="A","A"," ")</f>
        <v xml:space="preserve"> </v>
      </c>
    </row>
    <row r="153" spans="1:19">
      <c r="A153" s="289"/>
      <c r="B153" s="354" t="str">
        <f>'Council Own'!C9</f>
        <v>&lt;List Requirement Here&gt;</v>
      </c>
      <c r="C153" s="297" t="str">
        <f>IF('Council Own'!Q9="A","A"," ")</f>
        <v xml:space="preserve"> </v>
      </c>
      <c r="E153" s="289"/>
      <c r="F153" s="354" t="str">
        <f>'Council Own'!C42</f>
        <v>&lt;List Requirement Here&gt;</v>
      </c>
      <c r="G153" s="297" t="str">
        <f>IF('Council Own'!Q42="A","A"," ")</f>
        <v xml:space="preserve"> </v>
      </c>
      <c r="I153" s="289"/>
      <c r="J153" s="354" t="str">
        <f>'Council Own'!C66</f>
        <v>&lt;List Requirement Here&gt;</v>
      </c>
      <c r="K153" s="297" t="str">
        <f>IF('Council Own'!Q66="A","A"," ")</f>
        <v xml:space="preserve"> </v>
      </c>
      <c r="M153" s="289"/>
      <c r="N153" s="354" t="str">
        <f>'Council Own'!C90</f>
        <v>&lt;List Requirement Here&gt;</v>
      </c>
      <c r="O153" s="297" t="str">
        <f>IF('Council Own'!Q90="A","A"," ")</f>
        <v xml:space="preserve"> </v>
      </c>
      <c r="Q153" s="289"/>
      <c r="R153" s="354" t="str">
        <f>'Council Own'!C114</f>
        <v>&lt;List Requirement Here&gt;</v>
      </c>
      <c r="S153" s="297" t="str">
        <f>IF('Council Own'!Q114="A","A"," ")</f>
        <v xml:space="preserve"> </v>
      </c>
    </row>
    <row r="154" spans="1:19">
      <c r="A154" s="289"/>
      <c r="B154" s="354" t="str">
        <f>'Council Own'!C10</f>
        <v>&lt;List Requirement Here&gt;</v>
      </c>
      <c r="C154" s="297" t="str">
        <f>IF('Council Own'!Q10="A","A"," ")</f>
        <v xml:space="preserve"> </v>
      </c>
      <c r="E154" s="289">
        <v>4</v>
      </c>
      <c r="F154" s="354" t="str">
        <f>'Council Own'!C43</f>
        <v>&lt;List Requirement Here&gt;</v>
      </c>
      <c r="G154" s="297" t="str">
        <f>IF('Council Own'!Q43="A","A"," ")</f>
        <v xml:space="preserve"> </v>
      </c>
      <c r="I154" s="289">
        <v>4</v>
      </c>
      <c r="J154" s="354" t="str">
        <f>'Council Own'!C67</f>
        <v>&lt;List Requirement Here&gt;</v>
      </c>
      <c r="K154" s="297" t="str">
        <f>IF('Council Own'!Q67="A","A"," ")</f>
        <v xml:space="preserve"> </v>
      </c>
      <c r="M154" s="289">
        <v>4</v>
      </c>
      <c r="N154" s="354" t="str">
        <f>'Council Own'!C91</f>
        <v>&lt;List Requirement Here&gt;</v>
      </c>
      <c r="O154" s="297" t="str">
        <f>IF('Council Own'!Q91="A","A"," ")</f>
        <v xml:space="preserve"> </v>
      </c>
      <c r="Q154" s="289">
        <v>4</v>
      </c>
      <c r="R154" s="354" t="str">
        <f>'Council Own'!C115</f>
        <v>&lt;List Requirement Here&gt;</v>
      </c>
      <c r="S154" s="297" t="str">
        <f>IF('Council Own'!Q115="A","A"," ")</f>
        <v xml:space="preserve"> </v>
      </c>
    </row>
    <row r="155" spans="1:19">
      <c r="A155" s="289">
        <v>2</v>
      </c>
      <c r="B155" s="354" t="str">
        <f>'Council Own'!C11</f>
        <v>&lt;List Requirement Here&gt;</v>
      </c>
      <c r="C155" s="297" t="str">
        <f>IF('Council Own'!Q11="A","A"," ")</f>
        <v xml:space="preserve"> </v>
      </c>
      <c r="E155" s="289"/>
      <c r="F155" s="354" t="str">
        <f>'Council Own'!C44</f>
        <v>&lt;List Requirement Here&gt;</v>
      </c>
      <c r="G155" s="297" t="str">
        <f>IF('Council Own'!Q44="A","A"," ")</f>
        <v xml:space="preserve"> </v>
      </c>
      <c r="I155" s="289"/>
      <c r="J155" s="354" t="str">
        <f>'Council Own'!C68</f>
        <v>&lt;List Requirement Here&gt;</v>
      </c>
      <c r="K155" s="297" t="str">
        <f>IF('Council Own'!Q68="A","A"," ")</f>
        <v xml:space="preserve"> </v>
      </c>
      <c r="M155" s="289"/>
      <c r="N155" s="354" t="str">
        <f>'Council Own'!C92</f>
        <v>&lt;List Requirement Here&gt;</v>
      </c>
      <c r="O155" s="297" t="str">
        <f>IF('Council Own'!Q92="A","A"," ")</f>
        <v xml:space="preserve"> </v>
      </c>
      <c r="Q155" s="289"/>
      <c r="R155" s="354" t="str">
        <f>'Council Own'!C116</f>
        <v>&lt;List Requirement Here&gt;</v>
      </c>
      <c r="S155" s="297" t="str">
        <f>IF('Council Own'!Q116="A","A"," ")</f>
        <v xml:space="preserve"> </v>
      </c>
    </row>
    <row r="156" spans="1:19">
      <c r="A156" s="289"/>
      <c r="B156" s="354" t="str">
        <f>'Council Own'!C12</f>
        <v>&lt;List Requirement Here&gt;</v>
      </c>
      <c r="C156" s="297" t="str">
        <f>IF('Council Own'!Q12="A","A"," ")</f>
        <v xml:space="preserve"> </v>
      </c>
      <c r="E156" s="289"/>
      <c r="F156" s="354" t="str">
        <f>'Council Own'!C45</f>
        <v>&lt;List Requirement Here&gt;</v>
      </c>
      <c r="G156" s="297" t="str">
        <f>IF('Council Own'!Q45="A","A"," ")</f>
        <v xml:space="preserve"> </v>
      </c>
      <c r="I156" s="289"/>
      <c r="J156" s="354" t="str">
        <f>'Council Own'!C69</f>
        <v>&lt;List Requirement Here&gt;</v>
      </c>
      <c r="K156" s="297" t="str">
        <f>IF('Council Own'!Q69="A","A"," ")</f>
        <v xml:space="preserve"> </v>
      </c>
      <c r="M156" s="289"/>
      <c r="N156" s="354" t="str">
        <f>'Council Own'!C93</f>
        <v>&lt;List Requirement Here&gt;</v>
      </c>
      <c r="O156" s="297" t="str">
        <f>IF('Council Own'!Q93="A","A"," ")</f>
        <v xml:space="preserve"> </v>
      </c>
      <c r="Q156" s="289"/>
      <c r="R156" s="354" t="str">
        <f>'Council Own'!C117</f>
        <v>&lt;List Requirement Here&gt;</v>
      </c>
      <c r="S156" s="297" t="str">
        <f>IF('Council Own'!Q117="A","A"," ")</f>
        <v xml:space="preserve"> </v>
      </c>
    </row>
    <row r="157" spans="1:19">
      <c r="A157" s="289"/>
      <c r="B157" s="354" t="str">
        <f>'Council Own'!C13</f>
        <v>&lt;List Requirement Here&gt;</v>
      </c>
      <c r="C157" s="297" t="str">
        <f>IF('Council Own'!Q13="A","A"," ")</f>
        <v xml:space="preserve"> </v>
      </c>
      <c r="E157" s="289"/>
      <c r="F157" s="354" t="str">
        <f>'Council Own'!C46</f>
        <v>&lt;List Requirement Here&gt;</v>
      </c>
      <c r="G157" s="297" t="str">
        <f>IF('Council Own'!Q46="A","A"," ")</f>
        <v xml:space="preserve"> </v>
      </c>
      <c r="I157" s="289"/>
      <c r="J157" s="354" t="str">
        <f>'Council Own'!C70</f>
        <v>&lt;List Requirement Here&gt;</v>
      </c>
      <c r="K157" s="297" t="str">
        <f>IF('Council Own'!Q70="A","A"," ")</f>
        <v xml:space="preserve"> </v>
      </c>
      <c r="M157" s="289"/>
      <c r="N157" s="354" t="str">
        <f>'Council Own'!C94</f>
        <v>&lt;List Requirement Here&gt;</v>
      </c>
      <c r="O157" s="297" t="str">
        <f>IF('Council Own'!Q94="A","A"," ")</f>
        <v xml:space="preserve"> </v>
      </c>
      <c r="Q157" s="289"/>
      <c r="R157" s="354" t="str">
        <f>'Council Own'!C118</f>
        <v>&lt;List Requirement Here&gt;</v>
      </c>
      <c r="S157" s="297" t="str">
        <f>IF('Council Own'!Q118="A","A"," ")</f>
        <v xml:space="preserve"> </v>
      </c>
    </row>
    <row r="158" spans="1:19">
      <c r="A158" s="289"/>
      <c r="B158" s="354" t="str">
        <f>'Council Own'!C14</f>
        <v>&lt;List Requirement Here&gt;</v>
      </c>
      <c r="C158" s="297" t="str">
        <f>IF('Council Own'!Q14="A","A"," ")</f>
        <v xml:space="preserve"> </v>
      </c>
      <c r="E158" s="289">
        <v>5</v>
      </c>
      <c r="F158" s="354" t="str">
        <f>'Council Own'!C47</f>
        <v>&lt;List Requirement Here&gt;</v>
      </c>
      <c r="G158" s="297" t="str">
        <f>IF('Council Own'!Q47="A","A"," ")</f>
        <v xml:space="preserve"> </v>
      </c>
      <c r="I158" s="289">
        <v>5</v>
      </c>
      <c r="J158" s="354" t="str">
        <f>'Council Own'!C71</f>
        <v>&lt;List Requirement Here&gt;</v>
      </c>
      <c r="K158" s="297" t="str">
        <f>IF('Council Own'!Q71="A","A"," ")</f>
        <v xml:space="preserve"> </v>
      </c>
      <c r="M158" s="289">
        <v>5</v>
      </c>
      <c r="N158" s="354" t="str">
        <f>'Council Own'!C95</f>
        <v>&lt;List Requirement Here&gt;</v>
      </c>
      <c r="O158" s="297" t="str">
        <f>IF('Council Own'!Q95="A","A"," ")</f>
        <v xml:space="preserve"> </v>
      </c>
      <c r="Q158" s="289">
        <v>5</v>
      </c>
      <c r="R158" s="354" t="str">
        <f>'Council Own'!C119</f>
        <v>&lt;List Requirement Here&gt;</v>
      </c>
      <c r="S158" s="297" t="str">
        <f>IF('Council Own'!Q119="A","A"," ")</f>
        <v xml:space="preserve"> </v>
      </c>
    </row>
    <row r="159" spans="1:19">
      <c r="A159" s="289">
        <v>3</v>
      </c>
      <c r="B159" s="354" t="str">
        <f>'Council Own'!C15</f>
        <v>&lt;List Requirement Here&gt;</v>
      </c>
      <c r="C159" s="297" t="str">
        <f>IF('Council Own'!Q15="A","A"," ")</f>
        <v xml:space="preserve"> </v>
      </c>
      <c r="E159" s="289"/>
      <c r="F159" s="354" t="str">
        <f>'Council Own'!C48</f>
        <v>&lt;List Requirement Here&gt;</v>
      </c>
      <c r="G159" s="297" t="str">
        <f>IF('Council Own'!Q48="A","A"," ")</f>
        <v xml:space="preserve"> </v>
      </c>
      <c r="I159" s="289"/>
      <c r="J159" s="354" t="str">
        <f>'Council Own'!C72</f>
        <v>&lt;List Requirement Here&gt;</v>
      </c>
      <c r="K159" s="297" t="str">
        <f>IF('Council Own'!Q72="A","A"," ")</f>
        <v xml:space="preserve"> </v>
      </c>
      <c r="M159" s="289"/>
      <c r="N159" s="354" t="str">
        <f>'Council Own'!C96</f>
        <v>&lt;List Requirement Here&gt;</v>
      </c>
      <c r="O159" s="297" t="str">
        <f>IF('Council Own'!Q96="A","A"," ")</f>
        <v xml:space="preserve"> </v>
      </c>
      <c r="Q159" s="289"/>
      <c r="R159" s="354" t="str">
        <f>'Council Own'!C120</f>
        <v>&lt;List Requirement Here&gt;</v>
      </c>
      <c r="S159" s="297" t="str">
        <f>IF('Council Own'!Q120="A","A"," ")</f>
        <v xml:space="preserve"> </v>
      </c>
    </row>
    <row r="160" spans="1:19">
      <c r="A160" s="289"/>
      <c r="B160" s="354" t="str">
        <f>'Council Own'!C16</f>
        <v>&lt;List Requirement Here&gt;</v>
      </c>
      <c r="C160" s="297" t="str">
        <f>IF('Council Own'!Q16="A","A"," ")</f>
        <v xml:space="preserve"> </v>
      </c>
      <c r="E160" s="289"/>
      <c r="F160" s="354" t="str">
        <f>'Council Own'!C49</f>
        <v>&lt;List Requirement Here&gt;</v>
      </c>
      <c r="G160" s="297" t="str">
        <f>IF('Council Own'!Q49="A","A"," ")</f>
        <v xml:space="preserve"> </v>
      </c>
      <c r="I160" s="289"/>
      <c r="J160" s="354" t="str">
        <f>'Council Own'!C73</f>
        <v>&lt;List Requirement Here&gt;</v>
      </c>
      <c r="K160" s="297" t="str">
        <f>IF('Council Own'!Q73="A","A"," ")</f>
        <v xml:space="preserve"> </v>
      </c>
      <c r="M160" s="289"/>
      <c r="N160" s="354" t="str">
        <f>'Council Own'!C97</f>
        <v>&lt;List Requirement Here&gt;</v>
      </c>
      <c r="O160" s="297" t="str">
        <f>IF('Council Own'!Q97="A","A"," ")</f>
        <v xml:space="preserve"> </v>
      </c>
      <c r="Q160" s="289"/>
      <c r="R160" s="354" t="str">
        <f>'Council Own'!C121</f>
        <v>&lt;List Requirement Here&gt;</v>
      </c>
      <c r="S160" s="297" t="str">
        <f>IF('Council Own'!Q121="A","A"," ")</f>
        <v xml:space="preserve"> </v>
      </c>
    </row>
    <row r="161" spans="1:19">
      <c r="A161" s="289"/>
      <c r="B161" s="354" t="str">
        <f>'Council Own'!C17</f>
        <v>&lt;List Requirement Here&gt;</v>
      </c>
      <c r="C161" s="297" t="str">
        <f>IF('Council Own'!Q17="A","A"," ")</f>
        <v xml:space="preserve"> </v>
      </c>
      <c r="E161" s="289"/>
      <c r="F161" s="354" t="str">
        <f>'Council Own'!C50</f>
        <v>&lt;List Requirement Here&gt;</v>
      </c>
      <c r="G161" s="297" t="str">
        <f>IF('Council Own'!Q50="A","A"," ")</f>
        <v xml:space="preserve"> </v>
      </c>
      <c r="I161" s="289"/>
      <c r="J161" s="354" t="str">
        <f>'Council Own'!C74</f>
        <v>&lt;List Requirement Here&gt;</v>
      </c>
      <c r="K161" s="297" t="str">
        <f>IF('Council Own'!Q68="A","A"," ")</f>
        <v xml:space="preserve"> </v>
      </c>
      <c r="M161" s="289"/>
      <c r="N161" s="354" t="str">
        <f>'Council Own'!C98</f>
        <v>&lt;List Requirement Here&gt;</v>
      </c>
      <c r="O161" s="297" t="str">
        <f>IF('Council Own'!Q98="A","A"," ")</f>
        <v xml:space="preserve"> </v>
      </c>
      <c r="Q161" s="289"/>
      <c r="R161" s="354" t="str">
        <f>'Council Own'!C122</f>
        <v>&lt;List Requirement Here&gt;</v>
      </c>
      <c r="S161" s="297" t="str">
        <f>IF('Council Own'!Q122="A","A"," ")</f>
        <v xml:space="preserve"> </v>
      </c>
    </row>
    <row r="162" spans="1:19">
      <c r="A162" s="289"/>
      <c r="B162" s="354" t="str">
        <f>'Council Own'!C18</f>
        <v>&lt;List Requirement Here&gt;</v>
      </c>
      <c r="C162" s="297" t="str">
        <f>IF('Council Own'!Q18="A","A"," ")</f>
        <v xml:space="preserve"> </v>
      </c>
    </row>
    <row r="163" spans="1:19">
      <c r="A163" s="289">
        <v>4</v>
      </c>
      <c r="B163" s="354" t="str">
        <f>'Council Own'!C19</f>
        <v>&lt;List Requirement Here&gt;</v>
      </c>
      <c r="C163" s="297" t="str">
        <f>IF('Council Own'!Q19="A","A"," ")</f>
        <v xml:space="preserve"> </v>
      </c>
    </row>
    <row r="164" spans="1:19">
      <c r="A164" s="289"/>
      <c r="B164" s="354" t="str">
        <f>'Council Own'!C20</f>
        <v>&lt;List Requirement Here&gt;</v>
      </c>
      <c r="C164" s="297" t="str">
        <f>IF('Council Own'!Q20="A","A"," ")</f>
        <v xml:space="preserve"> </v>
      </c>
    </row>
    <row r="165" spans="1:19">
      <c r="A165" s="289"/>
      <c r="B165" s="354" t="str">
        <f>'Council Own'!C21</f>
        <v>&lt;List Requirement Here&gt;</v>
      </c>
      <c r="C165" s="297" t="str">
        <f>IF('Council Own'!Q21="A","A"," ")</f>
        <v xml:space="preserve"> </v>
      </c>
    </row>
    <row r="166" spans="1:19">
      <c r="A166" s="289"/>
      <c r="B166" s="354" t="str">
        <f>'Council Own'!C22</f>
        <v>&lt;List Requirement Here&gt;</v>
      </c>
      <c r="C166" s="297" t="str">
        <f>IF('Council Own'!Q22="A","A"," ")</f>
        <v xml:space="preserve"> </v>
      </c>
    </row>
    <row r="167" spans="1:19">
      <c r="A167" s="289">
        <v>5</v>
      </c>
      <c r="B167" s="354" t="str">
        <f>'Council Own'!C23</f>
        <v>&lt;List Requirement Here&gt;</v>
      </c>
      <c r="C167" s="297" t="str">
        <f>IF('Council Own'!Q23="A","A"," ")</f>
        <v xml:space="preserve"> </v>
      </c>
    </row>
    <row r="168" spans="1:19">
      <c r="A168" s="289"/>
      <c r="B168" s="354" t="str">
        <f>'Council Own'!C24</f>
        <v>&lt;List Requirement Here&gt;</v>
      </c>
      <c r="C168" s="297" t="str">
        <f>IF('Council Own'!Q24="A","A"," ")</f>
        <v xml:space="preserve"> </v>
      </c>
    </row>
    <row r="169" spans="1:19">
      <c r="A169" s="289"/>
      <c r="B169" s="354" t="str">
        <f>'Council Own'!C25</f>
        <v>&lt;List Requirement Here&gt;</v>
      </c>
      <c r="C169" s="297" t="str">
        <f>IF('Council Own'!Q25="A","A"," ")</f>
        <v xml:space="preserve"> </v>
      </c>
    </row>
    <row r="170" spans="1:19" ht="12.75" customHeight="1">
      <c r="A170" s="289"/>
      <c r="B170" s="354" t="str">
        <f>'Council Own'!C26</f>
        <v>&lt;List Requirement Here&gt;</v>
      </c>
      <c r="C170" s="297" t="str">
        <f>IF('Council Own'!Q26="A","A","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28.xml><?xml version="1.0" encoding="utf-8"?>
<worksheet xmlns="http://schemas.openxmlformats.org/spreadsheetml/2006/main" xmlns:r="http://schemas.openxmlformats.org/officeDocument/2006/relationships">
  <sheetPr codeName="Sheet28"/>
  <dimension ref="A1:W366"/>
  <sheetViews>
    <sheetView showGridLines="0" zoomScale="90" zoomScaleNormal="90" workbookViewId="0">
      <selection activeCell="A2" sqref="A2"/>
    </sheetView>
  </sheetViews>
  <sheetFormatPr defaultRowHeight="12.75"/>
  <cols>
    <col min="1" max="1" width="2.7109375" style="287" customWidth="1"/>
    <col min="2" max="2" width="30.7109375" style="287" bestFit="1" customWidth="1"/>
    <col min="3" max="4" width="2.5703125" style="287" customWidth="1"/>
    <col min="5" max="5" width="2.7109375" style="287" bestFit="1" customWidth="1"/>
    <col min="6" max="6" width="30.28515625" style="287" customWidth="1"/>
    <col min="7" max="7" width="3" style="287" customWidth="1"/>
    <col min="8" max="8" width="3.140625" style="287" customWidth="1"/>
    <col min="9" max="9" width="2" style="287" customWidth="1"/>
    <col min="10" max="10" width="30.28515625" style="287" customWidth="1"/>
    <col min="11" max="11" width="3" style="287" customWidth="1"/>
    <col min="12" max="12" width="3.140625" style="287" customWidth="1"/>
    <col min="13" max="13" width="2" style="287" customWidth="1"/>
    <col min="14" max="14" width="30.28515625" style="287" customWidth="1"/>
    <col min="15" max="16" width="3" style="287" customWidth="1"/>
    <col min="17" max="17" width="2.7109375" style="287" customWidth="1"/>
    <col min="18" max="18" width="30.5703125" style="287" customWidth="1"/>
    <col min="19" max="19" width="2.7109375" style="287" customWidth="1"/>
    <col min="20" max="16384" width="9.140625" style="287"/>
  </cols>
  <sheetData>
    <row r="1" spans="1:21" ht="21" customHeight="1">
      <c r="A1" s="495" t="str">
        <f ca="1">MID(CELL("filename",A1),FIND(IF(ISERROR(FIND("]",CELL("filename",A1))),"$","]"),CELL("filename",A1))+1,256)</f>
        <v>Brownie 15</v>
      </c>
      <c r="B1" s="496"/>
      <c r="C1" s="496"/>
      <c r="D1" s="360"/>
      <c r="E1" s="469" t="s">
        <v>425</v>
      </c>
      <c r="F1" s="470"/>
      <c r="G1" s="470"/>
      <c r="I1" s="469" t="s">
        <v>425</v>
      </c>
      <c r="J1" s="469"/>
      <c r="K1" s="469"/>
      <c r="M1" s="469" t="s">
        <v>425</v>
      </c>
      <c r="N1" s="469"/>
      <c r="O1" s="469"/>
      <c r="Q1" s="469" t="s">
        <v>425</v>
      </c>
      <c r="R1" s="469"/>
      <c r="S1" s="469"/>
      <c r="T1" s="463" t="s">
        <v>737</v>
      </c>
      <c r="U1" s="463"/>
    </row>
    <row r="2" spans="1:21" s="288" customFormat="1" ht="13.5" thickBot="1">
      <c r="A2" s="110"/>
      <c r="B2" s="133"/>
      <c r="C2" s="286" t="s">
        <v>94</v>
      </c>
      <c r="D2" s="133"/>
      <c r="E2" s="466" t="str">
        <f>Badges!B52</f>
        <v>Dancer</v>
      </c>
      <c r="F2" s="467"/>
      <c r="G2" s="467"/>
      <c r="H2" s="287"/>
      <c r="I2" s="466" t="str">
        <f>Badges!B122</f>
        <v>Potter</v>
      </c>
      <c r="J2" s="467"/>
      <c r="K2" s="467"/>
      <c r="L2" s="287"/>
      <c r="M2" s="466" t="str">
        <f>Badges!B191</f>
        <v>Hiker</v>
      </c>
      <c r="N2" s="467"/>
      <c r="O2" s="467"/>
      <c r="Q2" s="466" t="str">
        <f>Badges!B261</f>
        <v>Pets</v>
      </c>
      <c r="R2" s="467"/>
      <c r="S2" s="467"/>
      <c r="T2" s="463"/>
      <c r="U2" s="463"/>
    </row>
    <row r="3" spans="1:21">
      <c r="A3" s="487" t="s">
        <v>426</v>
      </c>
      <c r="B3" s="488"/>
      <c r="C3" s="340">
        <f>INT(COUNTIF(C5:C21,"C"))+INT(COUNTIF(C73:C85,"C"))</f>
        <v>0</v>
      </c>
      <c r="E3" s="289">
        <v>2</v>
      </c>
      <c r="F3" s="292" t="str">
        <f>Badges!C57</f>
        <v>Try a new dance</v>
      </c>
      <c r="G3" s="304"/>
      <c r="I3" s="289">
        <v>3</v>
      </c>
      <c r="J3" s="292" t="str">
        <f>Badges!C131</f>
        <v>Make a simple pot</v>
      </c>
      <c r="K3" s="304"/>
      <c r="M3" s="289">
        <v>4</v>
      </c>
      <c r="N3" s="292" t="str">
        <f>Badges!C204</f>
        <v>Pack a snack for energy</v>
      </c>
      <c r="O3" s="304"/>
      <c r="Q3" s="289">
        <v>5</v>
      </c>
      <c r="R3" s="292" t="str">
        <f>Badges!C278</f>
        <v>Feed a pet</v>
      </c>
      <c r="S3" s="304"/>
      <c r="T3" s="463"/>
      <c r="U3" s="463"/>
    </row>
    <row r="4" spans="1:21">
      <c r="A4" s="484" t="str">
        <f>Summary!A4</f>
        <v>It's Your World -- Change It!</v>
      </c>
      <c r="B4" s="484"/>
      <c r="C4" s="484"/>
      <c r="E4" s="289"/>
      <c r="F4" s="292" t="str">
        <f>Badges!C58</f>
        <v>Do some famous moves</v>
      </c>
      <c r="G4" s="290" t="str">
        <f>IF(Badges!R58="A","A"," ")</f>
        <v xml:space="preserve"> </v>
      </c>
      <c r="I4" s="289"/>
      <c r="J4" s="292" t="str">
        <f>Badges!C132</f>
        <v>Make a pinch pot</v>
      </c>
      <c r="K4" s="290" t="str">
        <f>IF(Badges!R132="A","A"," ")</f>
        <v xml:space="preserve"> </v>
      </c>
      <c r="M4" s="289"/>
      <c r="N4" s="292" t="str">
        <f>Badges!C205</f>
        <v>GORP</v>
      </c>
      <c r="O4" s="290" t="str">
        <f>IF(Badges!R205="A","A"," ")</f>
        <v xml:space="preserve"> </v>
      </c>
      <c r="Q4" s="289"/>
      <c r="R4" s="292" t="str">
        <f>Badges!C279</f>
        <v>If you have a pet of your own, make</v>
      </c>
      <c r="S4" s="290" t="str">
        <f>IF(Badges!R279="A","A"," ")</f>
        <v xml:space="preserve"> </v>
      </c>
      <c r="T4" s="463"/>
      <c r="U4" s="463"/>
    </row>
    <row r="5" spans="1:21" ht="12.75" customHeight="1">
      <c r="A5" s="485" t="str">
        <f>Summary!A5</f>
        <v>Computer Expert</v>
      </c>
      <c r="B5" s="486"/>
      <c r="C5" s="342" t="str">
        <f>IF(Badges!R28="C","C",IF(Badges!R28="P","P",""))</f>
        <v/>
      </c>
      <c r="E5" s="289"/>
      <c r="F5" s="292" t="str">
        <f>Badges!C59</f>
        <v>Ask a dancer for help</v>
      </c>
      <c r="G5" s="290" t="str">
        <f>IF(Badges!R59="A","A"," ")</f>
        <v xml:space="preserve"> </v>
      </c>
      <c r="I5" s="289"/>
      <c r="J5" s="292" t="str">
        <f>Badges!C133</f>
        <v>Make a coil pot</v>
      </c>
      <c r="K5" s="290" t="str">
        <f>IF(Badges!R133="A","A"," ")</f>
        <v xml:space="preserve"> </v>
      </c>
      <c r="M5" s="289"/>
      <c r="N5" s="292" t="str">
        <f>Badges!C206</f>
        <v>Make a "walking salad"</v>
      </c>
      <c r="O5" s="290" t="str">
        <f>IF(Badges!R206="A","A"," ")</f>
        <v xml:space="preserve"> </v>
      </c>
      <c r="Q5" s="289"/>
      <c r="R5" s="292" t="str">
        <f>Badges!C280</f>
        <v>Volunteer to feed someone else's</v>
      </c>
      <c r="S5" s="290" t="str">
        <f>IF(Badges!R280="A","A"," ")</f>
        <v xml:space="preserve"> </v>
      </c>
      <c r="T5" s="463"/>
      <c r="U5" s="463"/>
    </row>
    <row r="6" spans="1:21" ht="12.75" customHeight="1">
      <c r="A6" s="475" t="str">
        <f>Summary!A6</f>
        <v>My Best Self</v>
      </c>
      <c r="B6" s="476"/>
      <c r="C6" s="291" t="str">
        <f>IF(Badges!R51="C","C",IF(Badges!R51="P","P",""))</f>
        <v/>
      </c>
      <c r="E6" s="289"/>
      <c r="F6" s="292" t="str">
        <f>Badges!C60</f>
        <v>Try "dancersise"</v>
      </c>
      <c r="G6" s="290" t="str">
        <f>IF(Badges!R60="A","A"," ")</f>
        <v xml:space="preserve"> </v>
      </c>
      <c r="I6" s="289"/>
      <c r="J6" s="292" t="str">
        <f>Badges!C134</f>
        <v>Make a slab pot</v>
      </c>
      <c r="K6" s="290" t="str">
        <f>IF(Badges!R134="A","A"," ")</f>
        <v xml:space="preserve"> </v>
      </c>
      <c r="M6" s="289"/>
      <c r="N6" s="292" t="str">
        <f>Badges!C207</f>
        <v>Bring a "nose-bag lunch"</v>
      </c>
      <c r="O6" s="290" t="str">
        <f>IF(Badges!R207="A","A"," ")</f>
        <v xml:space="preserve"> </v>
      </c>
      <c r="Q6" s="289"/>
      <c r="R6" s="292" t="str">
        <f>Badges!C281</f>
        <v>Make a pet budget for two pets</v>
      </c>
      <c r="S6" s="290" t="str">
        <f>IF(Badges!R281="A","A"," ")</f>
        <v xml:space="preserve"> </v>
      </c>
      <c r="T6" s="463"/>
      <c r="U6" s="463"/>
    </row>
    <row r="7" spans="1:21">
      <c r="A7" s="475" t="str">
        <f>Summary!A7</f>
        <v>Dancer</v>
      </c>
      <c r="B7" s="476"/>
      <c r="C7" s="291" t="str">
        <f>IF(Badges!R74="C","C",IF(Badges!R74="P","P",""))</f>
        <v/>
      </c>
      <c r="E7" s="289">
        <v>3</v>
      </c>
      <c r="F7" s="292" t="str">
        <f>Badges!C61</f>
        <v>Take to the floor like a dancer</v>
      </c>
      <c r="G7" s="304"/>
      <c r="I7" s="289">
        <v>4</v>
      </c>
      <c r="J7" s="292" t="str">
        <f>Badges!C135</f>
        <v>Make an art piece</v>
      </c>
      <c r="K7" s="304"/>
      <c r="M7" s="289">
        <v>5</v>
      </c>
      <c r="N7" s="292" t="str">
        <f>Badges!C208</f>
        <v>Go on your hike!</v>
      </c>
      <c r="O7" s="304"/>
      <c r="Q7" s="466" t="str">
        <f>Badges!B284</f>
        <v>Making Games</v>
      </c>
      <c r="R7" s="467"/>
      <c r="S7" s="467"/>
    </row>
    <row r="8" spans="1:21">
      <c r="A8" s="475" t="str">
        <f>Summary!A8</f>
        <v>Home Scientist</v>
      </c>
      <c r="B8" s="476"/>
      <c r="C8" s="291" t="str">
        <f>IF(Badges!R97="C","C",IF(Badges!R97="P","P",""))</f>
        <v/>
      </c>
      <c r="E8" s="289"/>
      <c r="F8" s="292" t="str">
        <f>Badges!C62</f>
        <v>Head to the studio</v>
      </c>
      <c r="G8" s="290" t="str">
        <f>IF(Badges!R62="A","A"," ")</f>
        <v xml:space="preserve"> </v>
      </c>
      <c r="I8" s="289"/>
      <c r="J8" s="292" t="str">
        <f>Badges!C136</f>
        <v>Decorate a tile</v>
      </c>
      <c r="K8" s="290" t="str">
        <f>IF(Badges!R136="A","A"," ")</f>
        <v xml:space="preserve"> </v>
      </c>
      <c r="M8" s="289"/>
      <c r="N8" s="292" t="str">
        <f>Badges!C209</f>
        <v>Have a scavenger hunt</v>
      </c>
      <c r="O8" s="290" t="str">
        <f>IF(Badges!R209="A","A"," ")</f>
        <v xml:space="preserve"> </v>
      </c>
      <c r="Q8" s="289">
        <v>1</v>
      </c>
      <c r="R8" s="292" t="str">
        <f>Badges!C285</f>
        <v>Try a scavenger hunt</v>
      </c>
      <c r="S8" s="304"/>
    </row>
    <row r="9" spans="1:21">
      <c r="A9" s="477" t="str">
        <f>Summary!A9</f>
        <v>My Family Story</v>
      </c>
      <c r="B9" s="478"/>
      <c r="C9" s="341" t="str">
        <f>IF(Badges!R120="C","C",IF(Badges!R120="P","P",""))</f>
        <v/>
      </c>
      <c r="E9" s="289"/>
      <c r="F9" s="292" t="str">
        <f>Badges!C63</f>
        <v>Team up with an adult to find</v>
      </c>
      <c r="G9" s="290" t="str">
        <f>IF(Badges!R63="A","A"," ")</f>
        <v xml:space="preserve"> </v>
      </c>
      <c r="I9" s="289"/>
      <c r="J9" s="292" t="str">
        <f>Badges!C137</f>
        <v>Make a pinch or slab sculpture</v>
      </c>
      <c r="K9" s="290" t="str">
        <f>IF(Badges!R137="A","A"," ")</f>
        <v xml:space="preserve"> </v>
      </c>
      <c r="M9" s="289"/>
      <c r="N9" s="292" t="str">
        <f>Badges!C210</f>
        <v>Play "I Spy"</v>
      </c>
      <c r="O9" s="290" t="str">
        <f>IF(Badges!R210="A","A"," ")</f>
        <v xml:space="preserve"> </v>
      </c>
      <c r="Q9" s="289"/>
      <c r="R9" s="292" t="str">
        <f>Badges!C286</f>
        <v>Find it</v>
      </c>
      <c r="S9" s="290" t="str">
        <f>IF(Badges!R286="A","A"," ")</f>
        <v xml:space="preserve"> </v>
      </c>
    </row>
    <row r="10" spans="1:21">
      <c r="A10" s="484" t="str">
        <f>Summary!A10</f>
        <v>It's Your Planet -- Love It!</v>
      </c>
      <c r="B10" s="484"/>
      <c r="C10" s="484"/>
      <c r="E10" s="289"/>
      <c r="F10" s="292" t="str">
        <f>Badges!C64</f>
        <v>Pretend you're a Girl Scout</v>
      </c>
      <c r="G10" s="290" t="str">
        <f>IF(Badges!R64="A","A"," ")</f>
        <v xml:space="preserve"> </v>
      </c>
      <c r="I10" s="289"/>
      <c r="J10" s="292" t="str">
        <f>Badges!C138</f>
        <v>Make beads for jewelry</v>
      </c>
      <c r="K10" s="290" t="str">
        <f>IF(Badges!R138="A","A"," ")</f>
        <v xml:space="preserve"> </v>
      </c>
      <c r="M10" s="289"/>
      <c r="N10" s="292" t="str">
        <f>Badges!C211</f>
        <v>Do a detective hike</v>
      </c>
      <c r="O10" s="290" t="str">
        <f>IF(Badges!R211="A","A"," ")</f>
        <v xml:space="preserve"> </v>
      </c>
      <c r="Q10" s="289"/>
      <c r="R10" s="292" t="str">
        <f>Badges!C287</f>
        <v>See it</v>
      </c>
      <c r="S10" s="290" t="str">
        <f>IF(Badges!R287="A","A"," ")</f>
        <v xml:space="preserve"> </v>
      </c>
    </row>
    <row r="11" spans="1:21">
      <c r="A11" s="485" t="str">
        <f>Summary!A11</f>
        <v>Potter</v>
      </c>
      <c r="B11" s="486"/>
      <c r="C11" s="342" t="str">
        <f>IF(Badges!R144="C","C",IF(Badges!R144="P","P",""))</f>
        <v/>
      </c>
      <c r="E11" s="289">
        <v>4</v>
      </c>
      <c r="F11" s="292" t="str">
        <f>Badges!C65</f>
        <v>Make up your own dance</v>
      </c>
      <c r="G11" s="304"/>
      <c r="I11" s="289">
        <v>5</v>
      </c>
      <c r="J11" s="292" t="str">
        <f>Badges!C139</f>
        <v>Paint and glaze!</v>
      </c>
      <c r="K11" s="304"/>
      <c r="M11" s="466" t="str">
        <f>Badges!B214</f>
        <v>My Great Day</v>
      </c>
      <c r="N11" s="467"/>
      <c r="O11" s="467"/>
      <c r="Q11" s="289"/>
      <c r="R11" s="292" t="str">
        <f>Badges!C288</f>
        <v>Touch it</v>
      </c>
      <c r="S11" s="290" t="str">
        <f>IF(Badges!R288="A","A"," ")</f>
        <v xml:space="preserve"> </v>
      </c>
    </row>
    <row r="12" spans="1:21">
      <c r="A12" s="475" t="str">
        <f>Summary!A12</f>
        <v>Household Elf</v>
      </c>
      <c r="B12" s="476"/>
      <c r="C12" s="291" t="str">
        <f>IF(Badges!R167="C","C",IF(Badges!R167="P","P",""))</f>
        <v/>
      </c>
      <c r="E12" s="289"/>
      <c r="F12" s="292" t="str">
        <f>Badges!C66</f>
        <v>Create a special-occasion dance</v>
      </c>
      <c r="G12" s="290" t="str">
        <f>IF(Badges!R66="A","A"," ")</f>
        <v xml:space="preserve"> </v>
      </c>
      <c r="I12" s="289"/>
      <c r="J12" s="292" t="str">
        <f>Badges!C140</f>
        <v>Dip your pottery</v>
      </c>
      <c r="K12" s="290" t="str">
        <f>IF(Badges!R140="A","A"," ")</f>
        <v xml:space="preserve"> </v>
      </c>
      <c r="M12" s="289">
        <v>1</v>
      </c>
      <c r="N12" s="292" t="str">
        <f>Badges!C215</f>
        <v>Start your day right</v>
      </c>
      <c r="O12" s="304"/>
      <c r="Q12" s="289">
        <v>2</v>
      </c>
      <c r="R12" s="292" t="str">
        <f>Badges!C289</f>
        <v>Make up a mystery game</v>
      </c>
      <c r="S12" s="304"/>
    </row>
    <row r="13" spans="1:21">
      <c r="A13" s="475" t="str">
        <f>Summary!A13</f>
        <v>Senses</v>
      </c>
      <c r="B13" s="476"/>
      <c r="C13" s="291" t="str">
        <f>IF(Badges!R190="C","C",IF(Badges!R190="P","P",""))</f>
        <v/>
      </c>
      <c r="E13" s="289"/>
      <c r="F13" s="292" t="str">
        <f>Badges!C67</f>
        <v>Use dance to tell a story</v>
      </c>
      <c r="G13" s="290" t="str">
        <f>IF(Badges!R67="A","A"," ")</f>
        <v xml:space="preserve"> </v>
      </c>
      <c r="I13" s="289"/>
      <c r="J13" s="292" t="str">
        <f>Badges!C141</f>
        <v>Paint on glaze</v>
      </c>
      <c r="K13" s="290" t="str">
        <f>IF(Badges!R141="A","A"," ")</f>
        <v xml:space="preserve"> </v>
      </c>
      <c r="M13" s="289"/>
      <c r="N13" s="292" t="str">
        <f>Badges!C216</f>
        <v>Set your alarm</v>
      </c>
      <c r="O13" s="290" t="str">
        <f>IF(Badges!R216="A","A"," ")</f>
        <v xml:space="preserve"> </v>
      </c>
      <c r="Q13" s="289"/>
      <c r="R13" s="292" t="str">
        <f>Badges!C290</f>
        <v>Get a clue</v>
      </c>
      <c r="S13" s="290" t="str">
        <f>IF(Badges!R290="A","A"," ")</f>
        <v xml:space="preserve"> </v>
      </c>
    </row>
    <row r="14" spans="1:21">
      <c r="A14" s="475" t="str">
        <f>Summary!A14</f>
        <v>Hiker</v>
      </c>
      <c r="B14" s="476"/>
      <c r="C14" s="291" t="str">
        <f>IF(Badges!R213="C","C",IF(Badges!R213="P","P",""))</f>
        <v/>
      </c>
      <c r="E14" s="289"/>
      <c r="F14" s="292" t="str">
        <f>Badges!C68</f>
        <v>Make up a dance to your favorite</v>
      </c>
      <c r="G14" s="290" t="str">
        <f>IF(Badges!R68="A","A"," ")</f>
        <v xml:space="preserve"> </v>
      </c>
      <c r="I14" s="289"/>
      <c r="J14" s="292" t="str">
        <f>Badges!C142</f>
        <v>Sponge paint your pottery</v>
      </c>
      <c r="K14" s="290" t="str">
        <f>IF(Badges!R142="A","A"," ")</f>
        <v xml:space="preserve"> </v>
      </c>
      <c r="M14" s="289"/>
      <c r="N14" s="292" t="str">
        <f>Badges!C217</f>
        <v>Lay out your clothes</v>
      </c>
      <c r="O14" s="290" t="str">
        <f>IF(Badges!R217="A","A"," ")</f>
        <v xml:space="preserve"> </v>
      </c>
      <c r="Q14" s="289"/>
      <c r="R14" s="292" t="str">
        <f>Badges!C291</f>
        <v>Mystery box</v>
      </c>
      <c r="S14" s="290" t="str">
        <f>IF(Badges!R291="A","A"," ")</f>
        <v xml:space="preserve"> </v>
      </c>
    </row>
    <row r="15" spans="1:21">
      <c r="A15" s="477" t="str">
        <f>Summary!A15</f>
        <v>My Great Day</v>
      </c>
      <c r="B15" s="478"/>
      <c r="C15" s="341" t="str">
        <f>IF(Badges!R236="C","C",IF(Badges!R236="P","P",""))</f>
        <v/>
      </c>
      <c r="E15" s="289">
        <v>5</v>
      </c>
      <c r="F15" s="292" t="str">
        <f>Badges!C69</f>
        <v>Show your moves</v>
      </c>
      <c r="G15" s="304"/>
      <c r="I15" s="466" t="str">
        <f>Badges!B145</f>
        <v>Household Elf</v>
      </c>
      <c r="J15" s="467"/>
      <c r="K15" s="467"/>
      <c r="M15" s="289"/>
      <c r="N15" s="292" t="str">
        <f>Badges!C218</f>
        <v>Make your bed</v>
      </c>
      <c r="O15" s="290" t="str">
        <f>IF(Badges!R218="A","A"," ")</f>
        <v xml:space="preserve"> </v>
      </c>
      <c r="Q15" s="289"/>
      <c r="R15" s="292" t="str">
        <f>Badges!C292</f>
        <v>Who's who</v>
      </c>
      <c r="S15" s="290" t="str">
        <f>IF(Badges!R292="A","A"," ")</f>
        <v xml:space="preserve"> </v>
      </c>
    </row>
    <row r="16" spans="1:21">
      <c r="A16" s="484" t="str">
        <f>Summary!A16</f>
        <v>It's Your Story -- Tell It!</v>
      </c>
      <c r="B16" s="484"/>
      <c r="C16" s="484"/>
      <c r="E16" s="289"/>
      <c r="F16" s="292" t="str">
        <f>Badges!C70</f>
        <v>Throw a dance party</v>
      </c>
      <c r="G16" s="290" t="str">
        <f>IF(Badges!R70="A","A"," ")</f>
        <v xml:space="preserve"> </v>
      </c>
      <c r="I16" s="289">
        <v>1</v>
      </c>
      <c r="J16" s="292" t="str">
        <f>Badges!C146</f>
        <v>Save energy</v>
      </c>
      <c r="K16" s="304"/>
      <c r="M16" s="289">
        <v>2</v>
      </c>
      <c r="N16" s="292" t="str">
        <f>Badges!C219</f>
        <v>Sort out your stuff</v>
      </c>
      <c r="O16" s="304"/>
      <c r="Q16" s="289">
        <v>3</v>
      </c>
      <c r="R16" s="292" t="str">
        <f>Badges!C293</f>
        <v>Create a party game</v>
      </c>
      <c r="S16" s="304"/>
    </row>
    <row r="17" spans="1:19">
      <c r="A17" s="485" t="str">
        <f>Summary!A17</f>
        <v>Letterboxer</v>
      </c>
      <c r="B17" s="486"/>
      <c r="C17" s="342" t="str">
        <f>IF(Badges!R260="C","C",IF(Badges!R260="P","P",""))</f>
        <v/>
      </c>
      <c r="E17" s="289"/>
      <c r="F17" s="292" t="str">
        <f>Badges!C71</f>
        <v>Perform a dance show for your</v>
      </c>
      <c r="G17" s="290" t="str">
        <f>IF(Badges!R71="A","A"," ")</f>
        <v xml:space="preserve"> </v>
      </c>
      <c r="I17" s="289"/>
      <c r="J17" s="292" t="str">
        <f>Badges!C147</f>
        <v>Be a light-saver</v>
      </c>
      <c r="K17" s="290" t="str">
        <f>IF(Badges!R146="A","A"," ")</f>
        <v xml:space="preserve"> </v>
      </c>
      <c r="M17" s="289"/>
      <c r="N17" s="292" t="str">
        <f>Badges!C220</f>
        <v>Sort your school supplies</v>
      </c>
      <c r="O17" s="290" t="str">
        <f>IF(Badges!R220="A","A"," ")</f>
        <v xml:space="preserve"> </v>
      </c>
      <c r="Q17" s="289"/>
      <c r="R17" s="292" t="str">
        <f>Badges!C294</f>
        <v>Pin the tail on…</v>
      </c>
      <c r="S17" s="290" t="str">
        <f>IF(Badges!R294="A","A"," ")</f>
        <v xml:space="preserve"> </v>
      </c>
    </row>
    <row r="18" spans="1:19">
      <c r="A18" s="475" t="str">
        <f>Summary!A18</f>
        <v>Pets</v>
      </c>
      <c r="B18" s="476"/>
      <c r="C18" s="291" t="str">
        <f>IF(Badges!R283="C","C",IF(Badges!R283="P","P",""))</f>
        <v/>
      </c>
      <c r="E18" s="289"/>
      <c r="F18" s="292" t="str">
        <f>Badges!C72</f>
        <v>Perform a dance for your family</v>
      </c>
      <c r="G18" s="290" t="str">
        <f>IF(Badges!R72="A","A"," ")</f>
        <v xml:space="preserve"> </v>
      </c>
      <c r="I18" s="289"/>
      <c r="J18" s="292" t="str">
        <f>Badges!C148</f>
        <v>Go on an energy scavenger hunt</v>
      </c>
      <c r="K18" s="290" t="str">
        <f>IF(Badges!R147="A","A"," ")</f>
        <v xml:space="preserve"> </v>
      </c>
      <c r="M18" s="289"/>
      <c r="N18" s="292" t="str">
        <f>Badges!C221</f>
        <v>Make and label play-stuff bins</v>
      </c>
      <c r="O18" s="290" t="str">
        <f>IF(Badges!R221="A","A"," ")</f>
        <v xml:space="preserve"> </v>
      </c>
      <c r="Q18" s="289"/>
      <c r="R18" s="292" t="str">
        <f>Badges!C295</f>
        <v>Heat things up</v>
      </c>
      <c r="S18" s="290" t="str">
        <f>IF(Badges!R295="A","A"," ")</f>
        <v xml:space="preserve"> </v>
      </c>
    </row>
    <row r="19" spans="1:19">
      <c r="A19" s="475" t="str">
        <f>Summary!A19</f>
        <v>Making Games</v>
      </c>
      <c r="B19" s="476"/>
      <c r="C19" s="291" t="str">
        <f>IF(Badges!R306="C","C",IF(Badges!R306="P","P",""))</f>
        <v/>
      </c>
      <c r="E19" s="466" t="str">
        <f>Badges!B75</f>
        <v>Home Scientist</v>
      </c>
      <c r="F19" s="467"/>
      <c r="G19" s="467"/>
      <c r="I19" s="289"/>
      <c r="J19" s="292" t="str">
        <f>Badges!C149</f>
        <v>Find out about three ways to use</v>
      </c>
      <c r="K19" s="290" t="str">
        <f>IF(Badges!R148="A","A"," ")</f>
        <v xml:space="preserve"> </v>
      </c>
      <c r="M19" s="289"/>
      <c r="N19" s="292" t="str">
        <f>Badges!C222</f>
        <v>Organize your clothes</v>
      </c>
      <c r="O19" s="290" t="str">
        <f>IF(Badges!R222="A","A"," ")</f>
        <v xml:space="preserve"> </v>
      </c>
      <c r="Q19" s="289"/>
      <c r="R19" s="292" t="str">
        <f>Badges!C296</f>
        <v>Race day</v>
      </c>
      <c r="S19" s="290" t="str">
        <f>IF(Badges!R296="A","A"," ")</f>
        <v xml:space="preserve"> </v>
      </c>
    </row>
    <row r="20" spans="1:19">
      <c r="A20" s="475" t="str">
        <f>Summary!A20</f>
        <v>Inventor</v>
      </c>
      <c r="B20" s="476"/>
      <c r="C20" s="291" t="str">
        <f>IF(Badges!R329="C","C",IF(Badges!R329="P","P",""))</f>
        <v/>
      </c>
      <c r="E20" s="289">
        <v>1</v>
      </c>
      <c r="F20" s="292" t="str">
        <f>Badges!C76</f>
        <v>Be a kitchen chemist</v>
      </c>
      <c r="G20" s="304"/>
      <c r="I20" s="289">
        <v>2</v>
      </c>
      <c r="J20" s="292" t="str">
        <f>Badges!C150</f>
        <v>Save water</v>
      </c>
      <c r="K20" s="304"/>
      <c r="M20" s="289">
        <v>3</v>
      </c>
      <c r="N20" s="292" t="str">
        <f>Badges!C223</f>
        <v>Make homework a breeze</v>
      </c>
      <c r="O20" s="304"/>
      <c r="Q20" s="289">
        <v>4</v>
      </c>
      <c r="R20" s="292" t="str">
        <f>Badges!C297</f>
        <v>Change the rules</v>
      </c>
      <c r="S20" s="304"/>
    </row>
    <row r="21" spans="1:19">
      <c r="A21" s="475" t="str">
        <f>Summary!A21</f>
        <v>Making Friends</v>
      </c>
      <c r="B21" s="476"/>
      <c r="C21" s="291" t="str">
        <f>IF(Badges!R352="C","C",IF(Badges!R352="P","P",""))</f>
        <v/>
      </c>
      <c r="E21" s="289"/>
      <c r="F21" s="292" t="str">
        <f>Badges!C77</f>
        <v>Make a salad dressing</v>
      </c>
      <c r="G21" s="290" t="str">
        <f>IF(Badges!R77="A","A"," ")</f>
        <v xml:space="preserve"> </v>
      </c>
      <c r="I21" s="289"/>
      <c r="J21" s="292" t="str">
        <f>Badges!C151</f>
        <v>Use less water by taking shorter</v>
      </c>
      <c r="K21" s="290" t="str">
        <f>IF(Badges!R150="A","A"," ")</f>
        <v xml:space="preserve"> </v>
      </c>
      <c r="M21" s="289"/>
      <c r="N21" s="292" t="str">
        <f>Badges!C224</f>
        <v>Create your own homework space</v>
      </c>
      <c r="O21" s="290" t="str">
        <f>IF(Badges!R224="A","A"," ")</f>
        <v xml:space="preserve"> </v>
      </c>
      <c r="Q21" s="289"/>
      <c r="R21" s="292" t="str">
        <f>Badges!C298</f>
        <v>You're It</v>
      </c>
      <c r="S21" s="290" t="str">
        <f>IF(Badges!R298="A","A"," ")</f>
        <v xml:space="preserve"> </v>
      </c>
    </row>
    <row r="22" spans="1:19">
      <c r="A22" s="226"/>
      <c r="B22" s="338"/>
      <c r="C22" s="306"/>
      <c r="E22" s="289"/>
      <c r="F22" s="292" t="str">
        <f>Badges!C78</f>
        <v>Grow rock candy</v>
      </c>
      <c r="G22" s="290" t="str">
        <f>IF(Badges!R78="A","A"," ")</f>
        <v xml:space="preserve"> </v>
      </c>
      <c r="I22" s="289"/>
      <c r="J22" s="292" t="str">
        <f>Badges!C152</f>
        <v>Turn off the faucet when brushing</v>
      </c>
      <c r="K22" s="290" t="str">
        <f>IF(Badges!R151="A","A"," ")</f>
        <v xml:space="preserve"> </v>
      </c>
      <c r="M22" s="289"/>
      <c r="N22" s="292" t="str">
        <f>Badges!C225</f>
        <v>Make a homework station</v>
      </c>
      <c r="O22" s="290" t="str">
        <f>IF(Badges!R225="A","A"," ")</f>
        <v xml:space="preserve"> </v>
      </c>
      <c r="Q22" s="289"/>
      <c r="R22" s="292" t="str">
        <f>Badges!C299</f>
        <v>Duck, Duck, "Moo"-se</v>
      </c>
      <c r="S22" s="290" t="str">
        <f>IF(Badges!R299="A","A"," ")</f>
        <v xml:space="preserve"> </v>
      </c>
    </row>
    <row r="23" spans="1:19">
      <c r="A23" s="466" t="str">
        <f>Badges!B6</f>
        <v>Computer Expert</v>
      </c>
      <c r="B23" s="467"/>
      <c r="C23" s="467"/>
      <c r="E23" s="289"/>
      <c r="F23" s="292" t="str">
        <f>Badges!C79</f>
        <v>Make your own ice cream</v>
      </c>
      <c r="G23" s="290" t="str">
        <f>IF(Badges!R79="A","A"," ")</f>
        <v xml:space="preserve"> </v>
      </c>
      <c r="I23" s="289"/>
      <c r="J23" s="292" t="str">
        <f>Badges!C153</f>
        <v>Find three ways to save water</v>
      </c>
      <c r="K23" s="290" t="str">
        <f>IF(Badges!R152="A","A"," ")</f>
        <v xml:space="preserve"> </v>
      </c>
      <c r="M23" s="289"/>
      <c r="N23" s="292" t="str">
        <f>Badges!C226</f>
        <v>Make a homework schedule</v>
      </c>
      <c r="O23" s="290" t="str">
        <f>IF(Badges!R226="A","A"," ")</f>
        <v xml:space="preserve"> </v>
      </c>
      <c r="Q23" s="289"/>
      <c r="R23" s="292" t="str">
        <f>Badges!C300</f>
        <v>Hop to it</v>
      </c>
      <c r="S23" s="290" t="str">
        <f>IF(Badges!R300="A","A"," ")</f>
        <v xml:space="preserve"> </v>
      </c>
    </row>
    <row r="24" spans="1:19">
      <c r="A24" s="289">
        <v>1</v>
      </c>
      <c r="B24" s="292" t="str">
        <f>Badges!C7</f>
        <v>Paint or draw with an art program</v>
      </c>
      <c r="C24" s="304"/>
      <c r="E24" s="289">
        <v>2</v>
      </c>
      <c r="F24" s="292" t="str">
        <f>Badges!C80</f>
        <v>Create static electricity</v>
      </c>
      <c r="G24" s="304"/>
      <c r="I24" s="289">
        <v>3</v>
      </c>
      <c r="J24" s="292" t="str">
        <f>Badges!C154</f>
        <v>Go natural</v>
      </c>
      <c r="K24" s="304"/>
      <c r="M24" s="289">
        <v>4</v>
      </c>
      <c r="N24" s="292" t="str">
        <f>Badges!C227</f>
        <v>Plan ahead</v>
      </c>
      <c r="O24" s="304"/>
      <c r="Q24" s="289">
        <v>5</v>
      </c>
      <c r="R24" s="292" t="str">
        <f>Badges!C301</f>
        <v>Invent a whole new sport</v>
      </c>
      <c r="S24" s="304"/>
    </row>
    <row r="25" spans="1:19">
      <c r="A25" s="289"/>
      <c r="B25" s="292" t="str">
        <f>Badges!C8</f>
        <v>Paint a picture</v>
      </c>
      <c r="C25" s="290" t="str">
        <f>IF(Badges!R8="A","A"," ")</f>
        <v xml:space="preserve"> </v>
      </c>
      <c r="E25" s="289"/>
      <c r="F25" s="292" t="str">
        <f>Badges!C81</f>
        <v>Follow the balloon leader</v>
      </c>
      <c r="G25" s="290" t="str">
        <f>IF(Badges!R81="A","A"," ")</f>
        <v xml:space="preserve"> </v>
      </c>
      <c r="I25" s="289"/>
      <c r="J25" s="292" t="str">
        <f>Badges!C155</f>
        <v>Make a natural cleaner</v>
      </c>
      <c r="K25" s="290" t="str">
        <f>IF(Badges!R154="A","A"," ")</f>
        <v xml:space="preserve"> </v>
      </c>
      <c r="M25" s="289"/>
      <c r="N25" s="292" t="str">
        <f>Badges!C228</f>
        <v>Make a "special dates" calendar</v>
      </c>
      <c r="O25" s="290" t="str">
        <f>IF(Badges!R228="A","A"," ")</f>
        <v xml:space="preserve"> </v>
      </c>
      <c r="Q25" s="289"/>
      <c r="R25" s="292" t="str">
        <f>Badges!C302</f>
        <v>Queen of the court</v>
      </c>
      <c r="S25" s="290" t="str">
        <f>IF(Badges!R302="A","A"," ")</f>
        <v xml:space="preserve"> </v>
      </c>
    </row>
    <row r="26" spans="1:19">
      <c r="A26" s="289"/>
      <c r="B26" s="292" t="str">
        <f>Badges!C9</f>
        <v>Create a cool card</v>
      </c>
      <c r="C26" s="290" t="str">
        <f>IF(Badges!R9="A","A"," ")</f>
        <v xml:space="preserve"> </v>
      </c>
      <c r="E26" s="289"/>
      <c r="F26" s="292" t="str">
        <f>Badges!C82</f>
        <v>Make pepper dance</v>
      </c>
      <c r="G26" s="290" t="str">
        <f>IF(Badges!R82="A","A"," ")</f>
        <v xml:space="preserve"> </v>
      </c>
      <c r="I26" s="289"/>
      <c r="J26" s="292" t="str">
        <f>Badges!C156</f>
        <v>Make a natural spray to use on</v>
      </c>
      <c r="K26" s="290" t="str">
        <f>IF(Badges!R155="A","A"," ")</f>
        <v xml:space="preserve"> </v>
      </c>
      <c r="M26" s="289"/>
      <c r="N26" s="292" t="str">
        <f>Badges!C229</f>
        <v>Make a family activities schedule</v>
      </c>
      <c r="O26" s="290" t="str">
        <f>IF(Badges!R229="A","A"," ")</f>
        <v xml:space="preserve"> </v>
      </c>
      <c r="Q26" s="289"/>
      <c r="R26" s="292" t="str">
        <f>Badges!C303</f>
        <v>Field of dreams</v>
      </c>
      <c r="S26" s="290" t="str">
        <f>IF(Badges!R303="A","A"," ")</f>
        <v xml:space="preserve"> </v>
      </c>
    </row>
    <row r="27" spans="1:19">
      <c r="A27" s="289"/>
      <c r="B27" s="292" t="str">
        <f>Badges!C10</f>
        <v>Build a bookmark</v>
      </c>
      <c r="C27" s="290" t="str">
        <f>IF(Badges!R10="A","A"," ")</f>
        <v xml:space="preserve"> </v>
      </c>
      <c r="E27" s="289"/>
      <c r="F27" s="292" t="str">
        <f>Badges!C79</f>
        <v>Make your own ice cream</v>
      </c>
      <c r="G27" s="290" t="str">
        <f>IF(Badges!R83="A","A"," ")</f>
        <v xml:space="preserve"> </v>
      </c>
      <c r="I27" s="289"/>
      <c r="J27" s="292" t="str">
        <f>Badges!C157</f>
        <v>Take your own reusable bag to the</v>
      </c>
      <c r="K27" s="290" t="str">
        <f>IF(Badges!R156="A","A"," ")</f>
        <v xml:space="preserve"> </v>
      </c>
      <c r="M27" s="289"/>
      <c r="N27" s="292" t="str">
        <f>Badges!C230</f>
        <v>Be a family grocery helper</v>
      </c>
      <c r="O27" s="290" t="str">
        <f>IF(Badges!R230="A","A"," ")</f>
        <v xml:space="preserve"> </v>
      </c>
      <c r="Q27" s="289"/>
      <c r="R27" s="292" t="str">
        <f>Badges!C304</f>
        <v>The new ballpark</v>
      </c>
      <c r="S27" s="290" t="str">
        <f>IF(Badges!R304="A","A"," ")</f>
        <v xml:space="preserve"> </v>
      </c>
    </row>
    <row r="28" spans="1:19">
      <c r="A28" s="289">
        <v>2</v>
      </c>
      <c r="B28" s="292" t="str">
        <f>Badges!C11</f>
        <v>Find some cool facts</v>
      </c>
      <c r="C28" s="304"/>
      <c r="E28" s="289">
        <v>3</v>
      </c>
      <c r="F28" s="292" t="str">
        <f>Badges!C84</f>
        <v>Dive into density</v>
      </c>
      <c r="G28" s="304"/>
      <c r="I28" s="289">
        <v>4</v>
      </c>
      <c r="J28" s="292" t="str">
        <f>Badges!C158</f>
        <v>Reuse or recycle</v>
      </c>
      <c r="K28" s="304"/>
      <c r="M28" s="289">
        <v>5</v>
      </c>
      <c r="N28" s="292" t="str">
        <f>Badges!C231</f>
        <v>Help others get organized</v>
      </c>
      <c r="O28" s="304"/>
      <c r="Q28" s="466" t="str">
        <f>Badges!B307</f>
        <v>Inventor</v>
      </c>
      <c r="R28" s="467"/>
      <c r="S28" s="467"/>
    </row>
    <row r="29" spans="1:19">
      <c r="A29" s="289"/>
      <c r="B29" s="292" t="str">
        <f>Badges!C12</f>
        <v>All about animals</v>
      </c>
      <c r="C29" s="290" t="str">
        <f>IF(Badges!R12="A","A"," ")</f>
        <v xml:space="preserve"> </v>
      </c>
      <c r="E29" s="289"/>
      <c r="F29" s="292" t="str">
        <f>Badges!C85</f>
        <v>Eggs in salt water</v>
      </c>
      <c r="G29" s="290" t="str">
        <f>IF(Badges!R85="A","A"," ")</f>
        <v xml:space="preserve"> </v>
      </c>
      <c r="I29" s="289"/>
      <c r="J29" s="292" t="str">
        <f>Badges!C159</f>
        <v>How much trash can you stash</v>
      </c>
      <c r="K29" s="290" t="str">
        <f>IF(Badges!R158="A","A"," ")</f>
        <v xml:space="preserve"> </v>
      </c>
      <c r="M29" s="289"/>
      <c r="N29" s="292" t="str">
        <f>Badges!C232</f>
        <v>Organize a Girl Scout place</v>
      </c>
      <c r="O29" s="290" t="str">
        <f>IF(Badges!R232="A","A"," ")</f>
        <v xml:space="preserve"> </v>
      </c>
      <c r="Q29" s="289">
        <v>1</v>
      </c>
      <c r="R29" s="292" t="str">
        <f>Badges!C308</f>
        <v>Warm up your inventor's mind</v>
      </c>
      <c r="S29" s="304"/>
    </row>
    <row r="30" spans="1:19">
      <c r="A30" s="289"/>
      <c r="B30" s="292" t="str">
        <f>Badges!C13</f>
        <v>Hometown history</v>
      </c>
      <c r="C30" s="290" t="str">
        <f>IF(Badges!R13="A","A"," ")</f>
        <v xml:space="preserve"> </v>
      </c>
      <c r="E30" s="289"/>
      <c r="F30" s="292" t="str">
        <f>Badges!C86</f>
        <v>Dancing raisins</v>
      </c>
      <c r="G30" s="290" t="str">
        <f>IF(Badges!R86="A","A"," ")</f>
        <v xml:space="preserve"> </v>
      </c>
      <c r="I30" s="289"/>
      <c r="J30" s="292" t="str">
        <f>Badges!C160</f>
        <v>Recycle plastic bags</v>
      </c>
      <c r="K30" s="290" t="str">
        <f>IF(Badges!R159="A","A"," ")</f>
        <v xml:space="preserve"> </v>
      </c>
      <c r="M30" s="289"/>
      <c r="N30" s="292" t="str">
        <f>Badges!C233</f>
        <v>Organize a community place</v>
      </c>
      <c r="O30" s="290" t="str">
        <f>IF(Badges!R233="A","A"," ")</f>
        <v xml:space="preserve"> </v>
      </c>
      <c r="Q30" s="289"/>
      <c r="R30" s="292" t="str">
        <f>Badges!C309</f>
        <v>Make up five new uses for a box</v>
      </c>
      <c r="S30" s="290" t="str">
        <f>IF(Badges!R309="A","A"," ")</f>
        <v xml:space="preserve"> </v>
      </c>
    </row>
    <row r="31" spans="1:19">
      <c r="A31" s="289"/>
      <c r="B31" s="292" t="str">
        <f>Badges!C14</f>
        <v>Online art walk</v>
      </c>
      <c r="C31" s="290" t="str">
        <f>IF(Badges!R14="A","A"," ")</f>
        <v xml:space="preserve"> </v>
      </c>
      <c r="E31" s="289"/>
      <c r="F31" s="292" t="str">
        <f>Badges!C83</f>
        <v>Bend water</v>
      </c>
      <c r="G31" s="290" t="str">
        <f>IF(Badges!R87="A","A"," ")</f>
        <v xml:space="preserve"> </v>
      </c>
      <c r="I31" s="289"/>
      <c r="J31" s="292" t="str">
        <f>Badges!C161</f>
        <v>Donate toys and clothes</v>
      </c>
      <c r="K31" s="290" t="str">
        <f>IF(Badges!R160="A","A"," ")</f>
        <v xml:space="preserve"> </v>
      </c>
      <c r="M31" s="289"/>
      <c r="N31" s="292" t="str">
        <f>Badges!C234</f>
        <v>Help a relative, friend, or neighbor</v>
      </c>
      <c r="O31" s="290" t="str">
        <f>IF(Badges!R234="A","A"," ")</f>
        <v xml:space="preserve"> </v>
      </c>
      <c r="Q31" s="289"/>
      <c r="R31" s="292" t="str">
        <f>Badges!C310</f>
        <v>Come up with fun and different</v>
      </c>
      <c r="S31" s="290" t="str">
        <f>IF(Badges!R310="A","A"," ")</f>
        <v xml:space="preserve"> </v>
      </c>
    </row>
    <row r="32" spans="1:19">
      <c r="A32" s="289">
        <v>3</v>
      </c>
      <c r="B32" s="292" t="str">
        <f>Badges!C15</f>
        <v>Take a trip online</v>
      </c>
      <c r="C32" s="304"/>
      <c r="E32" s="289">
        <v>4</v>
      </c>
      <c r="F32" s="292" t="str">
        <f>Badges!C88</f>
        <v>Make something bubble up</v>
      </c>
      <c r="G32" s="304"/>
      <c r="I32" s="289">
        <v>5</v>
      </c>
      <c r="J32" s="292" t="str">
        <f>Badges!C162</f>
        <v>Clear the air</v>
      </c>
      <c r="K32" s="304"/>
      <c r="M32" s="466" t="str">
        <f>Badges!B238</f>
        <v>Letterboxer</v>
      </c>
      <c r="N32" s="467"/>
      <c r="O32" s="467"/>
      <c r="Q32" s="289"/>
      <c r="R32" s="292" t="str">
        <f>Badges!C311</f>
        <v>Find five new ways to use or play</v>
      </c>
      <c r="S32" s="290" t="str">
        <f>IF(Badges!R311="A","A"," ")</f>
        <v xml:space="preserve"> </v>
      </c>
    </row>
    <row r="33" spans="1:19">
      <c r="A33" s="289"/>
      <c r="B33" s="292" t="str">
        <f>Badges!C16</f>
        <v>Road trip</v>
      </c>
      <c r="C33" s="290" t="str">
        <f>IF(Badges!R16="A","A"," ")</f>
        <v xml:space="preserve"> </v>
      </c>
      <c r="E33" s="289"/>
      <c r="F33" s="292" t="str">
        <f>Badges!C89</f>
        <v>Soda geyser</v>
      </c>
      <c r="G33" s="290" t="str">
        <f>IF(Badges!R89="A","A"," ")</f>
        <v xml:space="preserve"> </v>
      </c>
      <c r="I33" s="289"/>
      <c r="J33" s="292" t="str">
        <f>Badges!C163</f>
        <v>Clean or replace an air filter</v>
      </c>
      <c r="K33" s="290" t="str">
        <f>IF(Badges!R162="A","A"," ")</f>
        <v xml:space="preserve"> </v>
      </c>
      <c r="M33" s="289">
        <v>1</v>
      </c>
      <c r="N33" s="292" t="str">
        <f>Badges!C239</f>
        <v>Get started with letterboxing</v>
      </c>
      <c r="O33" s="304"/>
      <c r="Q33" s="289">
        <v>2</v>
      </c>
      <c r="R33" s="292" t="str">
        <f>Badges!C312</f>
        <v>Find lots of ways to solve the same</v>
      </c>
      <c r="S33" s="304"/>
    </row>
    <row r="34" spans="1:19">
      <c r="A34" s="289"/>
      <c r="B34" s="292" t="str">
        <f>Badges!C17</f>
        <v>World adventure</v>
      </c>
      <c r="C34" s="290" t="str">
        <f>IF(Badges!R17="A","A"," ")</f>
        <v xml:space="preserve"> </v>
      </c>
      <c r="E34" s="289"/>
      <c r="F34" s="292" t="str">
        <f>Badges!C90</f>
        <v>Film-canister rockets</v>
      </c>
      <c r="G34" s="290" t="str">
        <f>IF(Badges!R90="A","A"," ")</f>
        <v xml:space="preserve"> </v>
      </c>
      <c r="I34" s="289"/>
      <c r="J34" s="292" t="str">
        <f>Badges!C164</f>
        <v>Discover natural filters</v>
      </c>
      <c r="K34" s="290" t="str">
        <f>IF(Badges!R163="A","A"," ")</f>
        <v xml:space="preserve"> </v>
      </c>
      <c r="M34" s="289"/>
      <c r="N34" s="292" t="str">
        <f>Badges!C240</f>
        <v>Make a letterboxing dictionary</v>
      </c>
      <c r="O34" s="290" t="str">
        <f>IF(Badges!R240="A","A"," ")</f>
        <v xml:space="preserve"> </v>
      </c>
      <c r="Q34" s="289"/>
      <c r="R34" s="292" t="str">
        <f>Badges!C313</f>
        <v>Making music</v>
      </c>
      <c r="S34" s="290" t="str">
        <f>IF(Badges!R313="A","A"," ")</f>
        <v xml:space="preserve"> </v>
      </c>
    </row>
    <row r="35" spans="1:19">
      <c r="A35" s="289"/>
      <c r="B35" s="292" t="str">
        <f>Badges!C18</f>
        <v>3…2…1…blastoff!</v>
      </c>
      <c r="C35" s="290" t="str">
        <f>IF(Badges!R18="A","A"," ")</f>
        <v xml:space="preserve"> </v>
      </c>
      <c r="E35" s="289"/>
      <c r="F35" s="292" t="str">
        <f>Badges!C87</f>
        <v>Lemons vs. limes</v>
      </c>
      <c r="G35" s="290" t="str">
        <f>IF(Badges!R91="A","A"," ")</f>
        <v xml:space="preserve"> </v>
      </c>
      <c r="I35" s="289"/>
      <c r="J35" s="292" t="str">
        <f>Badges!C165</f>
        <v>Make a natural air freshener</v>
      </c>
      <c r="K35" s="290" t="str">
        <f>IF(Badges!R164="A","A"," ")</f>
        <v xml:space="preserve"> </v>
      </c>
      <c r="M35" s="289"/>
      <c r="N35" s="292" t="str">
        <f>Badges!C241</f>
        <v>Think of hiding places</v>
      </c>
      <c r="O35" s="290" t="str">
        <f>IF(Badges!R241="A","A"," ")</f>
        <v xml:space="preserve"> </v>
      </c>
      <c r="Q35" s="289"/>
      <c r="R35" s="292" t="str">
        <f>Badges!C314</f>
        <v>Carrying lunch</v>
      </c>
      <c r="S35" s="290" t="str">
        <f>IF(Badges!R314="A","A"," ")</f>
        <v xml:space="preserve"> </v>
      </c>
    </row>
    <row r="36" spans="1:19" ht="12.75" customHeight="1">
      <c r="A36" s="289">
        <v>4</v>
      </c>
      <c r="B36" s="292" t="str">
        <f>Badges!C19</f>
        <v>Make a connection</v>
      </c>
      <c r="C36" s="304"/>
      <c r="E36" s="289">
        <v>5</v>
      </c>
      <c r="F36" s="292" t="str">
        <f>Badges!C92</f>
        <v>Play with science</v>
      </c>
      <c r="G36" s="304"/>
      <c r="I36" s="466" t="str">
        <f>Badges!B168</f>
        <v>Senses</v>
      </c>
      <c r="J36" s="467"/>
      <c r="K36" s="467"/>
      <c r="M36" s="289"/>
      <c r="N36" s="292" t="str">
        <f>Badges!C242</f>
        <v>Practice your "seeking" skills</v>
      </c>
      <c r="O36" s="290" t="str">
        <f>IF(Badges!R242="A","A"," ")</f>
        <v xml:space="preserve"> </v>
      </c>
      <c r="Q36" s="289"/>
      <c r="R36" s="292" t="str">
        <f>Badges!C315</f>
        <v>Watering plants</v>
      </c>
      <c r="S36" s="290" t="str">
        <f>IF(Badges!R315="A","A"," ")</f>
        <v xml:space="preserve"> </v>
      </c>
    </row>
    <row r="37" spans="1:19" ht="12.75" customHeight="1">
      <c r="A37" s="289"/>
      <c r="B37" s="292" t="str">
        <f>Badges!C20</f>
        <v>Here is my card</v>
      </c>
      <c r="C37" s="290" t="str">
        <f>IF(Badges!R20="A","A"," ")</f>
        <v xml:space="preserve"> </v>
      </c>
      <c r="E37" s="289"/>
      <c r="F37" s="292" t="str">
        <f>Badges!C93</f>
        <v>Giant bubbles</v>
      </c>
      <c r="G37" s="290" t="str">
        <f>IF(Badges!R93="A","A"," ")</f>
        <v xml:space="preserve"> </v>
      </c>
      <c r="I37" s="289">
        <v>1</v>
      </c>
      <c r="J37" s="292" t="str">
        <f>Badges!C169</f>
        <v>Look around</v>
      </c>
      <c r="K37" s="304"/>
      <c r="M37" s="289">
        <v>2</v>
      </c>
      <c r="N37" s="292" t="str">
        <f>Badges!C243</f>
        <v>Find your own stamp</v>
      </c>
      <c r="O37" s="304"/>
      <c r="Q37" s="289">
        <v>3</v>
      </c>
      <c r="R37" s="292" t="str">
        <f>Badges!C316</f>
        <v>Make a needs list</v>
      </c>
      <c r="S37" s="304"/>
    </row>
    <row r="38" spans="1:19">
      <c r="A38" s="289"/>
      <c r="B38" s="292" t="str">
        <f>Badges!C21</f>
        <v>You've got mail</v>
      </c>
      <c r="C38" s="290" t="str">
        <f>IF(Badges!R21="A","A"," ")</f>
        <v xml:space="preserve"> </v>
      </c>
      <c r="E38" s="289"/>
      <c r="F38" s="292" t="str">
        <f>Badges!C94</f>
        <v>Homemade Silly Putty</v>
      </c>
      <c r="G38" s="290" t="str">
        <f>IF(Badges!R94="A","A"," ")</f>
        <v xml:space="preserve"> </v>
      </c>
      <c r="I38" s="289"/>
      <c r="J38" s="292" t="str">
        <f>Badges!C170</f>
        <v>Hold a scavenger hunt in your</v>
      </c>
      <c r="K38" s="290" t="str">
        <f>IF(Badges!R170="A","A"," ")</f>
        <v xml:space="preserve"> </v>
      </c>
      <c r="M38" s="289"/>
      <c r="N38" s="292" t="str">
        <f>Badges!C244</f>
        <v>Cut your own stamp from craft foam</v>
      </c>
      <c r="O38" s="290" t="str">
        <f>IF(Badges!R244="A","A"," ")</f>
        <v xml:space="preserve"> </v>
      </c>
      <c r="Q38" s="289"/>
      <c r="R38" s="292" t="str">
        <f>Badges!C317</f>
        <v>Mornings</v>
      </c>
      <c r="S38" s="290" t="str">
        <f>IF(Badges!R317="A","A"," ")</f>
        <v xml:space="preserve"> </v>
      </c>
    </row>
    <row r="39" spans="1:19">
      <c r="A39" s="289"/>
      <c r="B39" s="292" t="str">
        <f>Badges!C22</f>
        <v>Dear President…</v>
      </c>
      <c r="C39" s="290" t="str">
        <f>IF(Badges!R22="A","A"," ")</f>
        <v xml:space="preserve"> </v>
      </c>
      <c r="E39" s="289"/>
      <c r="F39" s="292" t="str">
        <f>Badges!C91</f>
        <v>Blow up a balloon without using</v>
      </c>
      <c r="G39" s="290" t="str">
        <f>IF(Badges!R95="A","A"," ")</f>
        <v xml:space="preserve"> </v>
      </c>
      <c r="I39" s="289"/>
      <c r="J39" s="292" t="str">
        <f>Badges!C171</f>
        <v>Play Kim's Game</v>
      </c>
      <c r="K39" s="290" t="str">
        <f>IF(Badges!R171="A","A"," ")</f>
        <v xml:space="preserve"> </v>
      </c>
      <c r="M39" s="289"/>
      <c r="N39" s="292" t="str">
        <f>Badges!C245</f>
        <v>Use a stamp-making kit from a</v>
      </c>
      <c r="O39" s="290" t="str">
        <f>IF(Badges!R245="A","A"," ")</f>
        <v xml:space="preserve"> </v>
      </c>
      <c r="Q39" s="289"/>
      <c r="R39" s="292" t="str">
        <f>Badges!C318</f>
        <v>Lunch at school</v>
      </c>
      <c r="S39" s="290" t="str">
        <f>IF(Badges!R318="A","A"," ")</f>
        <v xml:space="preserve"> </v>
      </c>
    </row>
    <row r="40" spans="1:19">
      <c r="A40" s="289">
        <v>5</v>
      </c>
      <c r="B40" s="292" t="str">
        <f>Badges!C23</f>
        <v>Have more computer fun</v>
      </c>
      <c r="C40" s="304"/>
      <c r="E40" s="466" t="str">
        <f>Badges!B98</f>
        <v>My Family Story</v>
      </c>
      <c r="F40" s="490"/>
      <c r="G40" s="490"/>
      <c r="I40" s="289"/>
      <c r="J40" s="292" t="str">
        <f>Badges!C172</f>
        <v>Go on a window hunt</v>
      </c>
      <c r="K40" s="290" t="str">
        <f>IF(Badges!R172="A","A"," ")</f>
        <v xml:space="preserve"> </v>
      </c>
      <c r="M40" s="289"/>
      <c r="N40" s="292" t="str">
        <f>Badges!C246</f>
        <v>Choose a special stamp</v>
      </c>
      <c r="O40" s="290" t="str">
        <f>IF(Badges!R246="A","A"," ")</f>
        <v xml:space="preserve"> </v>
      </c>
      <c r="Q40" s="289"/>
      <c r="R40" s="292" t="str">
        <f>Badges!C319</f>
        <v>Brownie meetings</v>
      </c>
      <c r="S40" s="290" t="str">
        <f>IF(Badges!R319="A","A"," ")</f>
        <v xml:space="preserve"> </v>
      </c>
    </row>
    <row r="41" spans="1:19">
      <c r="A41" s="289"/>
      <c r="B41" s="292" t="str">
        <f>Badges!C24</f>
        <v>Game on</v>
      </c>
      <c r="C41" s="290" t="str">
        <f>IF(Badges!R24="A","A"," ")</f>
        <v xml:space="preserve"> </v>
      </c>
      <c r="E41" s="289">
        <v>1</v>
      </c>
      <c r="F41" s="292" t="str">
        <f>Badges!C99</f>
        <v>Explore family stories</v>
      </c>
      <c r="G41" s="304"/>
      <c r="I41" s="289">
        <v>2</v>
      </c>
      <c r="J41" s="292" t="str">
        <f>Badges!C173</f>
        <v>Listen to the world</v>
      </c>
      <c r="K41" s="304"/>
      <c r="M41" s="289">
        <v>3</v>
      </c>
      <c r="N41" s="292" t="str">
        <f>Badges!C247</f>
        <v>Practice solving clues</v>
      </c>
      <c r="O41" s="304"/>
      <c r="Q41" s="289">
        <v>4</v>
      </c>
      <c r="R41" s="292" t="str">
        <f>Badges!C320</f>
        <v>Solve a problem</v>
      </c>
      <c r="S41" s="304"/>
    </row>
    <row r="42" spans="1:19" ht="12.75" customHeight="1">
      <c r="A42" s="289"/>
      <c r="B42" s="292" t="str">
        <f>Badges!C25</f>
        <v>Dance on</v>
      </c>
      <c r="C42" s="290" t="str">
        <f>IF(Badges!R25="A","A"," ")</f>
        <v xml:space="preserve"> </v>
      </c>
      <c r="E42" s="289"/>
      <c r="F42" s="292" t="str">
        <f>Badges!C100</f>
        <v>Read two stories starring families</v>
      </c>
      <c r="G42" s="290" t="str">
        <f>IF(Badges!R100="A","A"," ")</f>
        <v xml:space="preserve"> </v>
      </c>
      <c r="I42" s="289"/>
      <c r="J42" s="292" t="str">
        <f>Badges!C174</f>
        <v>Listen for 10 different sounds</v>
      </c>
      <c r="K42" s="290" t="str">
        <f>IF(Badges!R174="A","A"," ")</f>
        <v xml:space="preserve"> </v>
      </c>
      <c r="M42" s="289"/>
      <c r="N42" s="292" t="str">
        <f>Badges!C248</f>
        <v>Create a fill-in-the-blank clue</v>
      </c>
      <c r="O42" s="290" t="str">
        <f>IF(Badges!R248="A","A"," ")</f>
        <v xml:space="preserve"> </v>
      </c>
      <c r="Q42" s="289"/>
      <c r="R42" s="292" t="str">
        <f>Badges!C321</f>
        <v>Mind-map</v>
      </c>
      <c r="S42" s="290" t="str">
        <f>IF(Badges!R321="A","A"," ")</f>
        <v xml:space="preserve"> </v>
      </c>
    </row>
    <row r="43" spans="1:19" ht="12.75" customHeight="1">
      <c r="A43" s="289"/>
      <c r="B43" s="292" t="str">
        <f>Badges!C26</f>
        <v>Print on</v>
      </c>
      <c r="C43" s="290" t="str">
        <f>IF(Badges!R26="A","A"," ")</f>
        <v xml:space="preserve"> </v>
      </c>
      <c r="E43" s="289"/>
      <c r="F43" s="292" t="str">
        <f>Badges!C101</f>
        <v>Watch a family story</v>
      </c>
      <c r="G43" s="290" t="str">
        <f>IF(Badges!R101="A","A"," ")</f>
        <v xml:space="preserve"> </v>
      </c>
      <c r="I43" s="289"/>
      <c r="J43" s="292" t="str">
        <f>Badges!C175</f>
        <v>Listen to sound boxes</v>
      </c>
      <c r="K43" s="290" t="str">
        <f>IF(Badges!R175="A","A"," ")</f>
        <v xml:space="preserve"> </v>
      </c>
      <c r="M43" s="289"/>
      <c r="N43" s="292" t="str">
        <f>Badges!C249</f>
        <v>Create a scramble</v>
      </c>
      <c r="O43" s="290" t="str">
        <f>IF(Badges!R249="A","A"," ")</f>
        <v xml:space="preserve"> </v>
      </c>
      <c r="Q43" s="289"/>
      <c r="R43" s="292" t="str">
        <f>Badges!C322</f>
        <v>Sketch it out</v>
      </c>
      <c r="S43" s="290" t="str">
        <f>IF(Badges!R322="A","A"," ")</f>
        <v xml:space="preserve"> </v>
      </c>
    </row>
    <row r="44" spans="1:19">
      <c r="A44" s="466" t="str">
        <f>Badges!B29</f>
        <v>My Best Self</v>
      </c>
      <c r="B44" s="467"/>
      <c r="C44" s="467"/>
      <c r="E44" s="289"/>
      <c r="F44" s="292" t="str">
        <f>Badges!C102</f>
        <v>Share family stories with friends</v>
      </c>
      <c r="G44" s="290" t="str">
        <f>IF(Badges!R102="A","A"," ")</f>
        <v xml:space="preserve"> </v>
      </c>
      <c r="I44" s="289"/>
      <c r="J44" s="292" t="str">
        <f>Badges!C176</f>
        <v>Wear safety earplugs to understand</v>
      </c>
      <c r="K44" s="290" t="str">
        <f>IF(Badges!R176="A","A"," ")</f>
        <v xml:space="preserve"> </v>
      </c>
      <c r="M44" s="289"/>
      <c r="N44" s="292" t="str">
        <f>Badges!C250</f>
        <v>Create a number code clue</v>
      </c>
      <c r="O44" s="290" t="str">
        <f>IF(Badges!R250="A","A"," ")</f>
        <v xml:space="preserve"> </v>
      </c>
      <c r="Q44" s="289"/>
      <c r="R44" s="292" t="str">
        <f>Badges!C323</f>
        <v>Buddy up and brainstorm lots of</v>
      </c>
      <c r="S44" s="290" t="str">
        <f>IF(Badges!R323="A","A"," ")</f>
        <v xml:space="preserve"> </v>
      </c>
    </row>
    <row r="45" spans="1:19">
      <c r="A45" s="289">
        <v>1</v>
      </c>
      <c r="B45" s="292" t="str">
        <f>Badges!C30</f>
        <v>Get to know your body</v>
      </c>
      <c r="C45" s="304"/>
      <c r="E45" s="289">
        <v>2</v>
      </c>
      <c r="F45" s="292" t="str">
        <f>Badges!C103</f>
        <v>Know where your family is from</v>
      </c>
      <c r="G45" s="304"/>
      <c r="I45" s="289">
        <v>3</v>
      </c>
      <c r="J45" s="292" t="str">
        <f>Badges!C177</f>
        <v>Put your nose to work</v>
      </c>
      <c r="K45" s="304"/>
      <c r="M45" s="289">
        <v>4</v>
      </c>
      <c r="N45" s="292" t="str">
        <f>Badges!C251</f>
        <v>Search for a letterbox</v>
      </c>
      <c r="O45" s="304"/>
      <c r="Q45" s="289">
        <v>5</v>
      </c>
      <c r="R45" s="292" t="str">
        <f>Badges!C324</f>
        <v>Share your invention</v>
      </c>
      <c r="S45" s="304"/>
    </row>
    <row r="46" spans="1:19">
      <c r="A46" s="289"/>
      <c r="B46" s="292" t="str">
        <f>Badges!C31</f>
        <v xml:space="preserve">Color in your eyes, hair, and </v>
      </c>
      <c r="C46" s="290" t="str">
        <f>IF(Badges!R31="A","A"," ")</f>
        <v xml:space="preserve"> </v>
      </c>
      <c r="E46" s="289"/>
      <c r="F46" s="292" t="str">
        <f>Badges!C104</f>
        <v>Ask about a festival, holiday, or</v>
      </c>
      <c r="G46" s="290" t="str">
        <f>IF(Badges!R104="A","A"," ")</f>
        <v xml:space="preserve"> </v>
      </c>
      <c r="I46" s="289"/>
      <c r="J46" s="292" t="str">
        <f>Badges!C178</f>
        <v>Follow a friend using only your nose</v>
      </c>
      <c r="K46" s="290" t="str">
        <f>IF(Badges!R178="A","A"," ")</f>
        <v xml:space="preserve"> </v>
      </c>
      <c r="M46" s="289"/>
      <c r="N46" s="292" t="str">
        <f>Badges!C252</f>
        <v>Go on a letterbox search using a</v>
      </c>
      <c r="O46" s="290" t="str">
        <f>IF(Badges!R252="A","A"," ")</f>
        <v xml:space="preserve"> </v>
      </c>
      <c r="Q46" s="289"/>
      <c r="R46" s="292" t="str">
        <f>Badges!C325</f>
        <v>Draw it</v>
      </c>
      <c r="S46" s="290" t="str">
        <f>IF(Badges!R325="A","A"," ")</f>
        <v xml:space="preserve"> </v>
      </c>
    </row>
    <row r="47" spans="1:19">
      <c r="A47" s="289"/>
      <c r="B47" s="292" t="str">
        <f>Badges!C32</f>
        <v xml:space="preserve">Write on your elf self where you </v>
      </c>
      <c r="C47" s="290" t="str">
        <f>IF(Badges!R32="A","A"," ")</f>
        <v xml:space="preserve"> </v>
      </c>
      <c r="E47" s="289"/>
      <c r="F47" s="292" t="str">
        <f>Badges!C105</f>
        <v>Ask about a song, game, or</v>
      </c>
      <c r="G47" s="290" t="str">
        <f>IF(Badges!R105="A","A"," ")</f>
        <v xml:space="preserve"> </v>
      </c>
      <c r="I47" s="289"/>
      <c r="J47" s="292" t="str">
        <f>Badges!C179</f>
        <v>Play a smelly game with your</v>
      </c>
      <c r="K47" s="290" t="str">
        <f>IF(Badges!R179="A","A"," ")</f>
        <v xml:space="preserve"> </v>
      </c>
      <c r="M47" s="289"/>
      <c r="N47" s="292" t="str">
        <f>Badges!C253</f>
        <v>Go on an adventure in a new place</v>
      </c>
      <c r="O47" s="290" t="str">
        <f>IF(Badges!R253="A","A"," ")</f>
        <v xml:space="preserve"> </v>
      </c>
      <c r="Q47" s="289"/>
      <c r="R47" s="292" t="str">
        <f>Badges!C326</f>
        <v>Act it out</v>
      </c>
      <c r="S47" s="290" t="str">
        <f>IF(Badges!R326="A","A"," ")</f>
        <v xml:space="preserve"> </v>
      </c>
    </row>
    <row r="48" spans="1:19">
      <c r="A48" s="289"/>
      <c r="B48" s="292" t="str">
        <f>Badges!C33</f>
        <v>Share how you're unique</v>
      </c>
      <c r="C48" s="290" t="str">
        <f>IF(Badges!R33="A","A"," ")</f>
        <v xml:space="preserve"> </v>
      </c>
      <c r="E48" s="289"/>
      <c r="F48" s="292" t="str">
        <f>Badges!C106</f>
        <v>Ask about a family recipe</v>
      </c>
      <c r="G48" s="290" t="str">
        <f>IF(Badges!R106="A","A"," ")</f>
        <v xml:space="preserve"> </v>
      </c>
      <c r="I48" s="289"/>
      <c r="J48" s="292" t="str">
        <f>Badges!C180</f>
        <v>Try sniffing out three different foods</v>
      </c>
      <c r="K48" s="290" t="str">
        <f>IF(Badges!R180="A","A"," ")</f>
        <v xml:space="preserve"> </v>
      </c>
      <c r="M48" s="289"/>
      <c r="N48" s="292" t="str">
        <f>Badges!C254</f>
        <v xml:space="preserve">Go on a letterbox search that </v>
      </c>
      <c r="O48" s="290" t="str">
        <f>IF(Badges!R254="A","A"," ")</f>
        <v xml:space="preserve"> </v>
      </c>
      <c r="Q48" s="289"/>
      <c r="R48" s="292" t="str">
        <f>Badges!C327</f>
        <v>Build it</v>
      </c>
      <c r="S48" s="290" t="str">
        <f>IF(Badges!R327="A","A"," ")</f>
        <v xml:space="preserve"> </v>
      </c>
    </row>
    <row r="49" spans="1:19">
      <c r="A49" s="289">
        <v>2</v>
      </c>
      <c r="B49" s="292" t="str">
        <f>Badges!C34</f>
        <v>Eat and play in a healthy way</v>
      </c>
      <c r="C49" s="304"/>
      <c r="E49" s="289">
        <v>3</v>
      </c>
      <c r="F49" s="292" t="str">
        <f>Badges!C107</f>
        <v>Make a story tree</v>
      </c>
      <c r="G49" s="304"/>
      <c r="I49" s="289">
        <v>4</v>
      </c>
      <c r="J49" s="292" t="str">
        <f>Badges!C181</f>
        <v>Take a taste test</v>
      </c>
      <c r="K49" s="304"/>
      <c r="M49" s="289">
        <v>5</v>
      </c>
      <c r="N49" s="292" t="str">
        <f>Badges!C255</f>
        <v>Make a letterbox</v>
      </c>
      <c r="O49" s="304"/>
      <c r="Q49" s="466" t="str">
        <f>Badges!B330</f>
        <v>Making Friends</v>
      </c>
      <c r="R49" s="467"/>
      <c r="S49" s="467"/>
    </row>
    <row r="50" spans="1:19">
      <c r="A50" s="289"/>
      <c r="B50" s="292" t="str">
        <f>Badges!C35</f>
        <v>Try three new foods that are good</v>
      </c>
      <c r="C50" s="290" t="str">
        <f>IF(Badges!R35="A","A"," ")</f>
        <v xml:space="preserve"> </v>
      </c>
      <c r="E50" s="289"/>
      <c r="F50" s="292" t="str">
        <f>Badges!C108</f>
        <v>Use the story tree</v>
      </c>
      <c r="G50" s="290" t="str">
        <f>IF(Badges!R108="A","A"," ")</f>
        <v xml:space="preserve"> </v>
      </c>
      <c r="I50" s="289"/>
      <c r="J50" s="292" t="str">
        <f>Badges!C182</f>
        <v>Do a taste test with salty, sweet</v>
      </c>
      <c r="K50" s="290" t="str">
        <f>IF(Badges!R182="A","A"," ")</f>
        <v xml:space="preserve"> </v>
      </c>
      <c r="M50" s="289"/>
      <c r="N50" s="292" t="str">
        <f>Badges!C256</f>
        <v>Hide a letterbox in your yard</v>
      </c>
      <c r="O50" s="290" t="str">
        <f>IF(Badges!R256="A","A"," ")</f>
        <v xml:space="preserve"> </v>
      </c>
      <c r="Q50" s="289">
        <v>1</v>
      </c>
      <c r="R50" s="292" t="str">
        <f>Badges!C331</f>
        <v>Make friendly introductions</v>
      </c>
      <c r="S50" s="304"/>
    </row>
    <row r="51" spans="1:19">
      <c r="A51" s="289"/>
      <c r="B51" s="292" t="str">
        <f>Badges!C36</f>
        <v>Try three different kinds of exercise</v>
      </c>
      <c r="C51" s="290" t="str">
        <f>IF(Badges!R36="A","A"," ")</f>
        <v xml:space="preserve"> </v>
      </c>
      <c r="E51" s="289"/>
      <c r="F51" s="292" t="str">
        <f>Badges!C109</f>
        <v>Draw or paint your tree</v>
      </c>
      <c r="G51" s="290" t="str">
        <f>IF(Badges!R109="A","A"," ")</f>
        <v xml:space="preserve"> </v>
      </c>
      <c r="I51" s="289"/>
      <c r="J51" s="292" t="str">
        <f>Badges!C183</f>
        <v>Look at the taste buds on a friend's</v>
      </c>
      <c r="K51" s="290" t="str">
        <f>IF(Badges!R183="A","A"," ")</f>
        <v xml:space="preserve"> </v>
      </c>
      <c r="M51" s="289"/>
      <c r="N51" s="292" t="str">
        <f>Badges!C257</f>
        <v>Hide a letterbox along a nearby</v>
      </c>
      <c r="O51" s="290" t="str">
        <f>IF(Badges!R257="A","A"," ")</f>
        <v xml:space="preserve"> </v>
      </c>
      <c r="Q51" s="289"/>
      <c r="R51" s="292" t="str">
        <f>Badges!C332</f>
        <v>Introduce yourself</v>
      </c>
      <c r="S51" s="290" t="str">
        <f>IF(Badges!R332="A","A"," ")</f>
        <v xml:space="preserve"> </v>
      </c>
    </row>
    <row r="52" spans="1:19">
      <c r="A52" s="289"/>
      <c r="B52" s="292" t="str">
        <f>Badges!C37</f>
        <v>Take a thirsty challenge</v>
      </c>
      <c r="C52" s="290" t="str">
        <f>IF(Badges!R37="A","A"," ")</f>
        <v xml:space="preserve"> </v>
      </c>
      <c r="E52" s="289"/>
      <c r="F52" s="292" t="str">
        <f>Badges!C110</f>
        <v xml:space="preserve">Use software on a computer, or </v>
      </c>
      <c r="G52" s="290" t="str">
        <f>IF(Badges!R110="A","A"," ")</f>
        <v xml:space="preserve"> </v>
      </c>
      <c r="I52" s="289"/>
      <c r="J52" s="292" t="str">
        <f>Badges!C184</f>
        <v>Explore how sight influences taste</v>
      </c>
      <c r="K52" s="290" t="str">
        <f>IF(Badges!R184="A","A"," ")</f>
        <v xml:space="preserve"> </v>
      </c>
      <c r="M52" s="289"/>
      <c r="N52" s="292" t="str">
        <f>Badges!C258</f>
        <v>Hide a letterbox using compass</v>
      </c>
      <c r="O52" s="290" t="str">
        <f>IF(Badges!R258="A","A"," ")</f>
        <v xml:space="preserve"> </v>
      </c>
      <c r="Q52" s="289"/>
      <c r="R52" s="292" t="str">
        <f>Badges!C333</f>
        <v>Introduce a friend to someone else</v>
      </c>
      <c r="S52" s="290" t="str">
        <f>IF(Badges!R333="A","A"," ")</f>
        <v xml:space="preserve"> </v>
      </c>
    </row>
    <row r="53" spans="1:19">
      <c r="A53" s="289">
        <v>3</v>
      </c>
      <c r="B53" s="292" t="str">
        <f>Badges!C38</f>
        <v>Find out how your body works</v>
      </c>
      <c r="C53" s="304"/>
      <c r="E53" s="289">
        <v>4</v>
      </c>
      <c r="F53" s="292" t="str">
        <f>Badges!C111</f>
        <v>Find an object that means</v>
      </c>
      <c r="G53" s="304"/>
      <c r="I53" s="289">
        <v>5</v>
      </c>
      <c r="J53" s="292" t="str">
        <f>Badges!C185</f>
        <v>Touch and feel</v>
      </c>
      <c r="K53" s="304"/>
      <c r="M53" s="466" t="str">
        <f>Badges!B261</f>
        <v>Pets</v>
      </c>
      <c r="N53" s="467"/>
      <c r="O53" s="467"/>
      <c r="Q53" s="289"/>
      <c r="R53" s="292" t="str">
        <f>Badges!C334</f>
        <v>Ask your parents to introduce you</v>
      </c>
      <c r="S53" s="290" t="str">
        <f>IF(Badges!R334="A","A"," ")</f>
        <v xml:space="preserve"> </v>
      </c>
    </row>
    <row r="54" spans="1:19">
      <c r="A54" s="289"/>
      <c r="B54" s="292" t="str">
        <f>Badges!C39</f>
        <v>Talk about three common reasons</v>
      </c>
      <c r="C54" s="290" t="str">
        <f>IF(Badges!R39="A","A"," ")</f>
        <v xml:space="preserve"> </v>
      </c>
      <c r="E54" s="289"/>
      <c r="F54" s="292" t="str">
        <f>Badges!C112</f>
        <v>Ask about an old photo</v>
      </c>
      <c r="G54" s="290" t="str">
        <f>IF(Badges!R112="A","A"," ")</f>
        <v xml:space="preserve"> </v>
      </c>
      <c r="I54" s="289"/>
      <c r="J54" s="292" t="str">
        <f>Badges!C186</f>
        <v>Find things that have different</v>
      </c>
      <c r="K54" s="290" t="str">
        <f>IF(Badges!R186="A","A"," ")</f>
        <v xml:space="preserve"> </v>
      </c>
      <c r="M54" s="289">
        <v>1</v>
      </c>
      <c r="N54" s="292" t="str">
        <f>Badges!C262</f>
        <v>Find out what care different pets</v>
      </c>
      <c r="O54" s="304"/>
      <c r="Q54" s="289">
        <v>2</v>
      </c>
      <c r="R54" s="292" t="str">
        <f>Badges!C335</f>
        <v>Show friends you care</v>
      </c>
      <c r="S54" s="304"/>
    </row>
    <row r="55" spans="1:19">
      <c r="A55" s="289"/>
      <c r="B55" s="292" t="str">
        <f>Badges!C40</f>
        <v>Learn about a healthy temperature</v>
      </c>
      <c r="C55" s="290" t="str">
        <f>IF(Badges!R40="A","A"," ")</f>
        <v xml:space="preserve"> </v>
      </c>
      <c r="E55" s="289"/>
      <c r="F55" s="292" t="str">
        <f>Badges!C113</f>
        <v>Talk about an object that has been</v>
      </c>
      <c r="G55" s="290" t="str">
        <f>IF(Badges!R113="A","A"," ")</f>
        <v xml:space="preserve"> </v>
      </c>
      <c r="I55" s="289"/>
      <c r="J55" s="292" t="str">
        <f>Badges!C187</f>
        <v>Try an arm or leg touch test</v>
      </c>
      <c r="K55" s="290" t="str">
        <f>IF(Badges!R187="A","A"," ")</f>
        <v xml:space="preserve"> </v>
      </c>
      <c r="M55" s="289"/>
      <c r="N55" s="292" t="str">
        <f>Badges!C263</f>
        <v>Play bingo at a pet store</v>
      </c>
      <c r="O55" s="290" t="str">
        <f>IF(Badges!R263="A","A"," ")</f>
        <v xml:space="preserve"> </v>
      </c>
      <c r="Q55" s="289"/>
      <c r="R55" s="292" t="str">
        <f>Badges!C336</f>
        <v>Write a name poem</v>
      </c>
      <c r="S55" s="290" t="str">
        <f>IF(Badges!R336="A","A"," ")</f>
        <v xml:space="preserve"> </v>
      </c>
    </row>
    <row r="56" spans="1:19">
      <c r="A56" s="289"/>
      <c r="B56" s="292" t="str">
        <f>Badges!C41</f>
        <v>Find out about bandages</v>
      </c>
      <c r="C56" s="290" t="str">
        <f>IF(Badges!R41="A","A"," ")</f>
        <v xml:space="preserve"> </v>
      </c>
      <c r="E56" s="289"/>
      <c r="F56" s="292" t="str">
        <f>Badges!C114</f>
        <v>Ask about an object that belongs</v>
      </c>
      <c r="G56" s="290" t="str">
        <f>IF(Badges!R114="A","A"," ")</f>
        <v xml:space="preserve"> </v>
      </c>
      <c r="I56" s="289"/>
      <c r="J56" s="292" t="str">
        <f>Badges!C188</f>
        <v>Try Braille</v>
      </c>
      <c r="K56" s="290" t="str">
        <f>IF(Badges!R188="A","A"," ")</f>
        <v xml:space="preserve"> </v>
      </c>
      <c r="M56" s="289"/>
      <c r="N56" s="292" t="str">
        <f>Badges!C264</f>
        <v>Play bingo at a veterinarian's office</v>
      </c>
      <c r="O56" s="290" t="str">
        <f>IF(Badges!R264="A","A"," ")</f>
        <v xml:space="preserve"> </v>
      </c>
      <c r="Q56" s="289"/>
      <c r="R56" s="292" t="str">
        <f>Badges!C337</f>
        <v>Give something special to a friend</v>
      </c>
      <c r="S56" s="290" t="str">
        <f>IF(Badges!R337="A","A"," ")</f>
        <v xml:space="preserve"> </v>
      </c>
    </row>
    <row r="57" spans="1:19">
      <c r="A57" s="289">
        <v>4</v>
      </c>
      <c r="B57" s="292" t="str">
        <f>Badges!C42</f>
        <v>Know what to do if something bugs</v>
      </c>
      <c r="C57" s="304"/>
      <c r="E57" s="289">
        <v>5</v>
      </c>
      <c r="F57" s="292" t="str">
        <f>Badges!C115</f>
        <v>Share your family story</v>
      </c>
      <c r="G57" s="304"/>
      <c r="I57" s="466" t="str">
        <f>Badges!B191</f>
        <v>Hiker</v>
      </c>
      <c r="J57" s="467"/>
      <c r="K57" s="467"/>
      <c r="M57" s="289"/>
      <c r="N57" s="292" t="str">
        <f>Badges!C265</f>
        <v>Play bingo online</v>
      </c>
      <c r="O57" s="290" t="str">
        <f>IF(Badges!R265="A","A"," ")</f>
        <v xml:space="preserve"> </v>
      </c>
      <c r="Q57" s="289"/>
      <c r="R57" s="292" t="str">
        <f>Badges!C338</f>
        <v>Be a friend to someone you don't</v>
      </c>
      <c r="S57" s="290" t="str">
        <f>IF(Badges!R338="A","A"," ")</f>
        <v xml:space="preserve"> </v>
      </c>
    </row>
    <row r="58" spans="1:19">
      <c r="A58" s="289"/>
      <c r="B58" s="292" t="str">
        <f>Badges!C43</f>
        <v>Create a "happy box" with five</v>
      </c>
      <c r="C58" s="290" t="str">
        <f>IF(Badges!R43="A","A"," ")</f>
        <v xml:space="preserve"> </v>
      </c>
      <c r="E58" s="289"/>
      <c r="F58" s="292" t="str">
        <f>Badges!C116</f>
        <v>Have a "family tree" potluck party</v>
      </c>
      <c r="G58" s="290" t="str">
        <f>IF(Badges!R116="A","A"," ")</f>
        <v xml:space="preserve"> </v>
      </c>
      <c r="I58" s="289">
        <v>1</v>
      </c>
      <c r="J58" s="292" t="str">
        <f>Badges!C192</f>
        <v>Decide where to go</v>
      </c>
      <c r="K58" s="304"/>
      <c r="M58" s="289">
        <v>2</v>
      </c>
      <c r="N58" s="292" t="str">
        <f>Badges!C266</f>
        <v>Keep a pet comfy</v>
      </c>
      <c r="O58" s="304"/>
      <c r="Q58" s="289">
        <v>3</v>
      </c>
      <c r="R58" s="292" t="str">
        <f>Badges!C339</f>
        <v>Share favorite activities</v>
      </c>
      <c r="S58" s="304"/>
    </row>
    <row r="59" spans="1:19">
      <c r="A59" s="289"/>
      <c r="B59" s="292" t="str">
        <f>Badges!C44</f>
        <v>Each day for one week, draw your</v>
      </c>
      <c r="C59" s="290" t="str">
        <f>IF(Badges!R44="A","A"," ")</f>
        <v xml:space="preserve"> </v>
      </c>
      <c r="E59" s="289"/>
      <c r="F59" s="292" t="str">
        <f>Badges!C117</f>
        <v>Make a family crest</v>
      </c>
      <c r="G59" s="290" t="str">
        <f>IF(Badges!R117="A","A"," ")</f>
        <v xml:space="preserve"> </v>
      </c>
      <c r="I59" s="289"/>
      <c r="J59" s="292" t="str">
        <f>Badges!C193</f>
        <v>Find a trail</v>
      </c>
      <c r="K59" s="290" t="str">
        <f>IF(Badges!R193="A","A"," ")</f>
        <v xml:space="preserve"> </v>
      </c>
      <c r="M59" s="289"/>
      <c r="N59" s="292" t="str">
        <f>Badges!C267</f>
        <v>Be the cage or tank cleaner</v>
      </c>
      <c r="O59" s="290" t="str">
        <f>IF(Badges!R267="A","A"," ")</f>
        <v xml:space="preserve"> </v>
      </c>
      <c r="Q59" s="289"/>
      <c r="R59" s="292" t="str">
        <f>Badges!C340</f>
        <v>Do a friend's favorite thing</v>
      </c>
      <c r="S59" s="290" t="str">
        <f>IF(Badges!R340="A","A"," ")</f>
        <v xml:space="preserve"> </v>
      </c>
    </row>
    <row r="60" spans="1:19">
      <c r="A60" s="289"/>
      <c r="B60" s="292" t="str">
        <f>Badges!C45</f>
        <v xml:space="preserve">Moving helps our bodies feel </v>
      </c>
      <c r="C60" s="290" t="str">
        <f>IF(Badges!R45="A","A"," ")</f>
        <v xml:space="preserve"> </v>
      </c>
      <c r="E60" s="289"/>
      <c r="F60" s="292" t="str">
        <f>Badges!C118</f>
        <v>Become pen pals with another</v>
      </c>
      <c r="G60" s="290" t="str">
        <f>IF(Badges!R118="A","A"," ")</f>
        <v xml:space="preserve"> </v>
      </c>
      <c r="I60" s="289"/>
      <c r="J60" s="292" t="str">
        <f>Badges!C194</f>
        <v>Ask an expert</v>
      </c>
      <c r="K60" s="290" t="str">
        <f>IF(Badges!R194="A","A"," ")</f>
        <v xml:space="preserve"> </v>
      </c>
      <c r="M60" s="289"/>
      <c r="N60" s="292" t="str">
        <f>Badges!C268</f>
        <v>Learn how to muck out a stall</v>
      </c>
      <c r="O60" s="290" t="str">
        <f>IF(Badges!R268="A","A"," ")</f>
        <v xml:space="preserve"> </v>
      </c>
      <c r="Q60" s="289"/>
      <c r="R60" s="292" t="str">
        <f>Badges!C341</f>
        <v>Share a favorite activity with a friend</v>
      </c>
      <c r="S60" s="290" t="str">
        <f>IF(Badges!R341="A","A"," ")</f>
        <v xml:space="preserve"> </v>
      </c>
    </row>
    <row r="61" spans="1:19" ht="12.75" customHeight="1">
      <c r="A61" s="289">
        <v>5</v>
      </c>
      <c r="B61" s="292" t="str">
        <f>Badges!C46</f>
        <v>Meet a health helper</v>
      </c>
      <c r="C61" s="304"/>
      <c r="E61" s="466" t="str">
        <f>Badges!B122</f>
        <v>Potter</v>
      </c>
      <c r="F61" s="467"/>
      <c r="G61" s="467"/>
      <c r="I61" s="289"/>
      <c r="J61" s="292" t="str">
        <f>Badges!C195</f>
        <v>Choose something to see</v>
      </c>
      <c r="K61" s="290" t="str">
        <f>IF(Badges!R195="A","A"," ")</f>
        <v xml:space="preserve"> </v>
      </c>
      <c r="M61" s="289"/>
      <c r="N61" s="292" t="str">
        <f>Badges!C269</f>
        <v>Make a cozy sleeping space for a</v>
      </c>
      <c r="O61" s="290" t="str">
        <f>IF(Badges!R269="A","A"," ")</f>
        <v xml:space="preserve"> </v>
      </c>
      <c r="Q61" s="289"/>
      <c r="R61" s="292" t="str">
        <f>Badges!C342</f>
        <v>Try a game or activity that's new to</v>
      </c>
      <c r="S61" s="290" t="str">
        <f>IF(Badges!R342="A","A"," ")</f>
        <v xml:space="preserve"> </v>
      </c>
    </row>
    <row r="62" spans="1:19" ht="12.75" customHeight="1">
      <c r="A62" s="289"/>
      <c r="B62" s="292" t="str">
        <f>Badges!C47</f>
        <v>Visit a doctor, dentist, or</v>
      </c>
      <c r="C62" s="290" t="str">
        <f>IF(Badges!R47="A","A"," ")</f>
        <v xml:space="preserve"> </v>
      </c>
      <c r="E62" s="289">
        <v>1</v>
      </c>
      <c r="F62" s="292" t="str">
        <f>Badges!C123</f>
        <v>Find some pottery</v>
      </c>
      <c r="G62" s="304"/>
      <c r="I62" s="289">
        <v>2</v>
      </c>
      <c r="J62" s="292" t="str">
        <f>Badges!C196</f>
        <v>Try out a hiking skill</v>
      </c>
      <c r="K62" s="304"/>
      <c r="M62" s="289">
        <v>3</v>
      </c>
      <c r="N62" s="292" t="str">
        <f>Badges!C270</f>
        <v>Help a pet stay healthy and safe</v>
      </c>
      <c r="O62" s="304"/>
      <c r="Q62" s="289">
        <v>4</v>
      </c>
      <c r="R62" s="292" t="str">
        <f>Badges!C343</f>
        <v>Learn how to disagree</v>
      </c>
      <c r="S62" s="304"/>
    </row>
    <row r="63" spans="1:19">
      <c r="A63" s="289"/>
      <c r="B63" s="292" t="str">
        <f>Badges!C48</f>
        <v>Visit with a school nurse or</v>
      </c>
      <c r="C63" s="290" t="str">
        <f>IF(Badges!R48="A","A"," ")</f>
        <v xml:space="preserve"> </v>
      </c>
      <c r="E63" s="289"/>
      <c r="F63" s="292" t="str">
        <f>Badges!C124</f>
        <v>Visit an art gallery or museum</v>
      </c>
      <c r="G63" s="290" t="str">
        <f>IF(Badges!R124="A","A"," ")</f>
        <v xml:space="preserve"> </v>
      </c>
      <c r="I63" s="289"/>
      <c r="J63" s="292" t="str">
        <f>Badges!C197</f>
        <v>Learn to follow trail signs</v>
      </c>
      <c r="K63" s="290" t="str">
        <f>IF(Badges!R197="A","A"," ")</f>
        <v xml:space="preserve"> </v>
      </c>
      <c r="M63" s="289"/>
      <c r="N63" s="292" t="str">
        <f>Badges!C271</f>
        <v>Ask a veterinarian about health</v>
      </c>
      <c r="O63" s="290" t="str">
        <f>IF(Badges!R271="A","A"," ")</f>
        <v xml:space="preserve"> </v>
      </c>
      <c r="Q63" s="289"/>
      <c r="R63" s="292" t="str">
        <f>Badges!C344</f>
        <v>Practice being a good listener</v>
      </c>
      <c r="S63" s="290" t="str">
        <f>IF(Badges!R344="A","A"," ")</f>
        <v xml:space="preserve"> </v>
      </c>
    </row>
    <row r="64" spans="1:19">
      <c r="A64" s="289"/>
      <c r="B64" s="292" t="str">
        <f>Badges!C49</f>
        <v>Meet someone who works in an</v>
      </c>
      <c r="C64" s="290" t="str">
        <f>IF(Badges!R49="A","A"," ")</f>
        <v xml:space="preserve"> </v>
      </c>
      <c r="E64" s="289"/>
      <c r="F64" s="292" t="str">
        <f>Badges!C125</f>
        <v>Look for clay in your life</v>
      </c>
      <c r="G64" s="290" t="str">
        <f>IF(Badges!R125="A","A"," ")</f>
        <v xml:space="preserve"> </v>
      </c>
      <c r="I64" s="289"/>
      <c r="J64" s="292" t="str">
        <f>Badges!C198</f>
        <v>Practice observation on a</v>
      </c>
      <c r="K64" s="290" t="str">
        <f>IF(Badges!R198="A","A"," ")</f>
        <v xml:space="preserve"> </v>
      </c>
      <c r="M64" s="289"/>
      <c r="N64" s="292" t="str">
        <f>Badges!C272</f>
        <v>Help a dog get exercise for one</v>
      </c>
      <c r="O64" s="290" t="str">
        <f>IF(Badges!R272="A","A"," ")</f>
        <v xml:space="preserve"> </v>
      </c>
      <c r="Q64" s="289"/>
      <c r="R64" s="292" t="str">
        <f>Badges!C345</f>
        <v>Remember what you agree about</v>
      </c>
      <c r="S64" s="290" t="str">
        <f>IF(Badges!R345="A","A"," ")</f>
        <v xml:space="preserve"> </v>
      </c>
    </row>
    <row r="65" spans="1:19">
      <c r="A65" s="466" t="str">
        <f>Badges!B52</f>
        <v>Dancer</v>
      </c>
      <c r="B65" s="467"/>
      <c r="C65" s="467"/>
      <c r="E65" s="289"/>
      <c r="F65" s="292" t="str">
        <f>Badges!C126</f>
        <v>Look in books, magazines, or</v>
      </c>
      <c r="G65" s="290" t="str">
        <f>IF(Badges!R126="A","A"," ")</f>
        <v xml:space="preserve"> </v>
      </c>
      <c r="I65" s="289"/>
      <c r="J65" s="292" t="str">
        <f>Badges!C199</f>
        <v>Know the trail</v>
      </c>
      <c r="K65" s="290" t="str">
        <f>IF(Badges!R199="A","A"," ")</f>
        <v xml:space="preserve"> </v>
      </c>
      <c r="M65" s="289"/>
      <c r="N65" s="292" t="str">
        <f>Badges!C273</f>
        <v>Find out how to keep different</v>
      </c>
      <c r="O65" s="290" t="str">
        <f>IF(Badges!R273="A","A"," ")</f>
        <v xml:space="preserve"> </v>
      </c>
      <c r="Q65" s="289"/>
      <c r="R65" s="292" t="str">
        <f>Badges!C346</f>
        <v>Find kind words</v>
      </c>
      <c r="S65" s="290" t="str">
        <f>IF(Badges!R346="A","A"," ")</f>
        <v xml:space="preserve"> </v>
      </c>
    </row>
    <row r="66" spans="1:19">
      <c r="A66" s="289">
        <v>1</v>
      </c>
      <c r="B66" s="292" t="str">
        <f>Badges!C53</f>
        <v>Warm up and get moving</v>
      </c>
      <c r="C66" s="304"/>
      <c r="E66" s="289">
        <v>2</v>
      </c>
      <c r="F66" s="292" t="str">
        <f>Badges!C127</f>
        <v>Get to know clay</v>
      </c>
      <c r="G66" s="304"/>
      <c r="I66" s="289">
        <v>3</v>
      </c>
      <c r="J66" s="292" t="str">
        <f>Badges!C200</f>
        <v>Pick the right gear</v>
      </c>
      <c r="K66" s="304"/>
      <c r="M66" s="289">
        <v>4</v>
      </c>
      <c r="N66" s="292" t="str">
        <f>Badges!C274</f>
        <v>Make a pet feel loved</v>
      </c>
      <c r="O66" s="304"/>
      <c r="Q66" s="289">
        <v>5</v>
      </c>
      <c r="R66" s="292" t="str">
        <f>Badges!C347</f>
        <v>Practice friendship</v>
      </c>
      <c r="S66" s="304"/>
    </row>
    <row r="67" spans="1:19">
      <c r="A67" s="289"/>
      <c r="B67" s="292" t="str">
        <f>Badges!C54</f>
        <v>Get flexible</v>
      </c>
      <c r="C67" s="290" t="str">
        <f>IF(Badges!R54="A","A"," ")</f>
        <v xml:space="preserve"> </v>
      </c>
      <c r="E67" s="289"/>
      <c r="F67" s="292" t="str">
        <f>Badges!C128</f>
        <v>Visit a potter's studio</v>
      </c>
      <c r="G67" s="290" t="str">
        <f>IF(Badges!R128="A","A"," ")</f>
        <v xml:space="preserve"> </v>
      </c>
      <c r="I67" s="289"/>
      <c r="J67" s="292" t="str">
        <f>Badges!C201</f>
        <v>Visit an outdoor store</v>
      </c>
      <c r="K67" s="290" t="str">
        <f>IF(Badges!R201="A","A"," ")</f>
        <v xml:space="preserve"> </v>
      </c>
      <c r="M67" s="289"/>
      <c r="N67" s="292" t="str">
        <f>Badges!C275</f>
        <v>Make up a game to play with a pet</v>
      </c>
      <c r="O67" s="290" t="str">
        <f>IF(Badges!R275="A","A"," ")</f>
        <v xml:space="preserve"> </v>
      </c>
      <c r="Q67" s="289"/>
      <c r="R67" s="292" t="str">
        <f>Badges!C348</f>
        <v>Invite another Brownie group to an</v>
      </c>
      <c r="S67" s="290" t="str">
        <f>IF(Badges!R348="A","A"," ")</f>
        <v xml:space="preserve"> </v>
      </c>
    </row>
    <row r="68" spans="1:19">
      <c r="A68" s="289"/>
      <c r="B68" s="292" t="str">
        <f>Badges!C55</f>
        <v>Make your warm-up animal themed</v>
      </c>
      <c r="C68" s="290" t="str">
        <f>IF(Badges!R55="A","A"," ")</f>
        <v xml:space="preserve"> </v>
      </c>
      <c r="E68" s="289"/>
      <c r="F68" s="292" t="str">
        <f>Badges!C129</f>
        <v>Invite a craft teacher to your</v>
      </c>
      <c r="G68" s="290" t="str">
        <f>IF(Badges!R129="A","A"," ")</f>
        <v xml:space="preserve"> </v>
      </c>
      <c r="I68" s="289"/>
      <c r="J68" s="292" t="str">
        <f>Badges!C202</f>
        <v>Ask an older Girl Scout</v>
      </c>
      <c r="K68" s="290" t="str">
        <f>IF(Badges!R202="A","A"," ")</f>
        <v xml:space="preserve"> </v>
      </c>
      <c r="M68" s="289"/>
      <c r="N68" s="292" t="str">
        <f>Badges!C276</f>
        <v>Make a simple pet toy</v>
      </c>
      <c r="O68" s="290" t="str">
        <f>IF(Badges!R276="A","A"," ")</f>
        <v xml:space="preserve"> </v>
      </c>
      <c r="Q68" s="289"/>
      <c r="R68" s="292" t="str">
        <f>Badges!C349</f>
        <v>Sit at a different table or area at</v>
      </c>
      <c r="S68" s="290" t="str">
        <f>IF(Badges!R349="A","A"," ")</f>
        <v xml:space="preserve"> </v>
      </c>
    </row>
    <row r="69" spans="1:19">
      <c r="A69" s="289"/>
      <c r="B69" s="292" t="str">
        <f>Badges!C56</f>
        <v>Use the music</v>
      </c>
      <c r="C69" s="290" t="str">
        <f>IF(Badges!R56="A","A"," ")</f>
        <v xml:space="preserve"> </v>
      </c>
      <c r="E69" s="289"/>
      <c r="F69" s="292" t="str">
        <f>Badges!C130</f>
        <v xml:space="preserve">Go to a pottery class at a </v>
      </c>
      <c r="G69" s="290" t="str">
        <f>IF(Badges!R130="A","A"," ")</f>
        <v xml:space="preserve"> </v>
      </c>
      <c r="I69" s="289"/>
      <c r="J69" s="292" t="str">
        <f>Badges!C203</f>
        <v>Invite an experienced hiker to your</v>
      </c>
      <c r="K69" s="290" t="str">
        <f>IF(Badges!R203="A","A"," ")</f>
        <v xml:space="preserve"> </v>
      </c>
      <c r="M69" s="289"/>
      <c r="N69" s="292" t="str">
        <f>Badges!C277</f>
        <v>Learn about how three different</v>
      </c>
      <c r="O69" s="290" t="str">
        <f>IF(Badges!R277="A","A"," ")</f>
        <v xml:space="preserve"> </v>
      </c>
      <c r="Q69" s="289"/>
      <c r="R69" s="292" t="str">
        <f>Badges!C350</f>
        <v>Go to a dance or art class, sports</v>
      </c>
      <c r="S69" s="290" t="str">
        <f>IF(Badges!R350="A","A"," ")</f>
        <v xml:space="preserve"> </v>
      </c>
    </row>
    <row r="70" spans="1:19" ht="23.25">
      <c r="A70" s="471" t="str">
        <f ca="1">MID(CELL("filename",A8),FIND(IF(ISERROR(FIND("]",CELL("filename",A8))),"$","]"),CELL("filename",A8))+1,256)</f>
        <v>Brownie 15</v>
      </c>
      <c r="B70" s="471"/>
      <c r="C70" s="471"/>
      <c r="E70" s="469" t="s">
        <v>425</v>
      </c>
      <c r="F70" s="470"/>
      <c r="G70" s="470"/>
      <c r="I70" s="469" t="s">
        <v>425</v>
      </c>
      <c r="J70" s="469"/>
      <c r="K70" s="469"/>
      <c r="M70" s="469" t="s">
        <v>425</v>
      </c>
      <c r="N70" s="469"/>
      <c r="O70" s="469"/>
      <c r="Q70" s="469" t="s">
        <v>108</v>
      </c>
      <c r="R70" s="429"/>
      <c r="S70" s="429"/>
    </row>
    <row r="71" spans="1:19">
      <c r="A71" s="110"/>
      <c r="B71" s="133"/>
      <c r="C71" s="286" t="s">
        <v>93</v>
      </c>
      <c r="E71" s="466" t="str">
        <f>Badges!B377</f>
        <v>Fair Play</v>
      </c>
      <c r="F71" s="467"/>
      <c r="G71" s="467"/>
      <c r="I71" s="466" t="str">
        <f>Badges!B446</f>
        <v>Brownie First Aid</v>
      </c>
      <c r="J71" s="467"/>
      <c r="K71" s="467"/>
      <c r="M71" s="466" t="str">
        <f>Badges!B516</f>
        <v>Money Manager</v>
      </c>
      <c r="N71" s="467"/>
      <c r="O71" s="467"/>
      <c r="Q71" s="489" t="str">
        <f>'Age-Level'!C6</f>
        <v>Cookie Rally (Year 1)</v>
      </c>
      <c r="R71" s="489"/>
      <c r="S71" s="290" t="str">
        <f>IF('Age-Level'!R6="A","A"," ")</f>
        <v xml:space="preserve"> </v>
      </c>
    </row>
    <row r="72" spans="1:19">
      <c r="A72" s="484" t="str">
        <f>Summary!A22</f>
        <v>Legacy</v>
      </c>
      <c r="B72" s="484"/>
      <c r="C72" s="484"/>
      <c r="E72" s="289">
        <v>3</v>
      </c>
      <c r="F72" s="292" t="str">
        <f>Badges!C386</f>
        <v>Be part of a team</v>
      </c>
      <c r="G72" s="304"/>
      <c r="I72" s="289">
        <v>4</v>
      </c>
      <c r="J72" s="292" t="str">
        <f>Badges!C459</f>
        <v>Learn how to treat minor injuries</v>
      </c>
      <c r="K72" s="304"/>
      <c r="M72" s="289">
        <v>5</v>
      </c>
      <c r="N72" s="292" t="str">
        <f>Badges!C533</f>
        <v>Have some fun</v>
      </c>
      <c r="O72" s="304"/>
      <c r="Q72" s="479" t="str">
        <f>'Age-Level'!C7</f>
        <v>Cookie Sales (Year 1)</v>
      </c>
      <c r="R72" s="479"/>
      <c r="S72" s="297" t="str">
        <f>IF('Age-Level'!R7="A","A"," ")</f>
        <v xml:space="preserve"> </v>
      </c>
    </row>
    <row r="73" spans="1:19">
      <c r="A73" s="485" t="str">
        <f>Summary!A23</f>
        <v>Painting</v>
      </c>
      <c r="B73" s="486"/>
      <c r="C73" s="342" t="str">
        <f>IF(Badges!R376="C","C",IF(Badges!R376="P","P",""))</f>
        <v/>
      </c>
      <c r="E73" s="289"/>
      <c r="F73" s="292" t="str">
        <f>Badges!C387</f>
        <v>Play popcorn</v>
      </c>
      <c r="G73" s="290" t="str">
        <f>IF(Badges!R387="A","A"," ")</f>
        <v xml:space="preserve"> </v>
      </c>
      <c r="I73" s="289"/>
      <c r="J73" s="292" t="str">
        <f>Badges!C460</f>
        <v>Get tips from a medical professional</v>
      </c>
      <c r="K73" s="290" t="str">
        <f>IF(Badges!R460="A","A"," ")</f>
        <v xml:space="preserve"> </v>
      </c>
      <c r="M73" s="289"/>
      <c r="N73" s="292" t="str">
        <f>Badges!C534</f>
        <v>Go to the movies with a friend</v>
      </c>
      <c r="O73" s="290" t="str">
        <f>IF(Badges!R534="A","A"," ")</f>
        <v xml:space="preserve"> </v>
      </c>
      <c r="Q73" s="479" t="str">
        <f>'Age-Level'!C8</f>
        <v>Cookie Pin (Year 1)</v>
      </c>
      <c r="R73" s="479"/>
      <c r="S73" s="297" t="str">
        <f>IF('Age-Level'!R8="A","A"," ")</f>
        <v xml:space="preserve"> </v>
      </c>
    </row>
    <row r="74" spans="1:19">
      <c r="A74" s="475" t="str">
        <f>Summary!A24</f>
        <v>Fair Play</v>
      </c>
      <c r="B74" s="476"/>
      <c r="C74" s="291" t="str">
        <f>IF(Badges!R399="C","C",IF(Badges!R399="P","P",""))</f>
        <v/>
      </c>
      <c r="E74" s="289"/>
      <c r="F74" s="292" t="str">
        <f>Badges!C388</f>
        <v>Untangle yourself from a human</v>
      </c>
      <c r="G74" s="290" t="str">
        <f>IF(Badges!R388="A","A"," ")</f>
        <v xml:space="preserve"> </v>
      </c>
      <c r="I74" s="289"/>
      <c r="J74" s="292" t="str">
        <f>Badges!C461</f>
        <v>Learn with the Red Cross</v>
      </c>
      <c r="K74" s="290" t="str">
        <f>IF(Badges!R461="A","A"," ")</f>
        <v xml:space="preserve"> </v>
      </c>
      <c r="M74" s="289"/>
      <c r="N74" s="292" t="str">
        <f>Badges!C535</f>
        <v>Get outdoors</v>
      </c>
      <c r="O74" s="290" t="str">
        <f>IF(Badges!R535="A","A"," ")</f>
        <v xml:space="preserve"> </v>
      </c>
      <c r="Q74" s="479" t="str">
        <f>'Age-Level'!C9</f>
        <v>Cookie Rally (Year 2)</v>
      </c>
      <c r="R74" s="479"/>
      <c r="S74" s="297" t="str">
        <f>IF('Age-Level'!R9="A","A"," ")</f>
        <v xml:space="preserve"> </v>
      </c>
    </row>
    <row r="75" spans="1:19">
      <c r="A75" s="475" t="str">
        <f>Summary!A25</f>
        <v>Celebrating Community</v>
      </c>
      <c r="B75" s="476"/>
      <c r="C75" s="291" t="str">
        <f>IF(Badges!R422="C","C",IF(Badges!R422="P","P",""))</f>
        <v/>
      </c>
      <c r="E75" s="289"/>
      <c r="F75" s="292" t="str">
        <f>Badges!C389</f>
        <v>Try a game of Octopus Tag</v>
      </c>
      <c r="G75" s="290" t="str">
        <f>IF(Badges!R389="A","A"," ")</f>
        <v xml:space="preserve"> </v>
      </c>
      <c r="I75" s="289"/>
      <c r="J75" s="292" t="str">
        <f>Badges!C462</f>
        <v>Talk to an EMT</v>
      </c>
      <c r="K75" s="290" t="str">
        <f>IF(Badges!R462="A","A"," ")</f>
        <v xml:space="preserve"> </v>
      </c>
      <c r="M75" s="289"/>
      <c r="N75" s="292" t="str">
        <f>Badges!C536</f>
        <v>Have fun with friends</v>
      </c>
      <c r="O75" s="290" t="str">
        <f>IF(Badges!R536="A","A"," ")</f>
        <v xml:space="preserve"> </v>
      </c>
      <c r="Q75" s="479" t="str">
        <f>'Age-Level'!C10</f>
        <v>Cookie Sales (Year 2)</v>
      </c>
      <c r="R75" s="479"/>
      <c r="S75" s="297" t="str">
        <f>IF('Age-Level'!R10="A","A"," ")</f>
        <v xml:space="preserve"> </v>
      </c>
    </row>
    <row r="76" spans="1:19">
      <c r="A76" s="475" t="str">
        <f>Summary!A26</f>
        <v>Snacks</v>
      </c>
      <c r="B76" s="476"/>
      <c r="C76" s="291" t="str">
        <f>IF(Badges!R445="C","C",IF(Badges!R445="P","P",""))</f>
        <v/>
      </c>
      <c r="E76" s="289">
        <v>4</v>
      </c>
      <c r="F76" s="292" t="str">
        <f>Badges!C390</f>
        <v>Keep score</v>
      </c>
      <c r="G76" s="304"/>
      <c r="I76" s="289">
        <v>5</v>
      </c>
      <c r="J76" s="292" t="str">
        <f>Badges!C463</f>
        <v>Know how to prevent and treat</v>
      </c>
      <c r="K76" s="304"/>
      <c r="M76" s="466" t="str">
        <f>Badges!B539</f>
        <v>Philanthropist</v>
      </c>
      <c r="N76" s="467"/>
      <c r="O76" s="467"/>
      <c r="Q76" s="479" t="str">
        <f>'Age-Level'!C11</f>
        <v>Cookie Pin (Year 2)</v>
      </c>
      <c r="R76" s="479"/>
      <c r="S76" s="297" t="str">
        <f>IF('Age-Level'!R11="A","A"," ")</f>
        <v xml:space="preserve"> </v>
      </c>
    </row>
    <row r="77" spans="1:19">
      <c r="A77" s="475" t="str">
        <f>Summary!A27</f>
        <v>Brownie First Aid</v>
      </c>
      <c r="B77" s="476"/>
      <c r="C77" s="291" t="str">
        <f>IF(Badges!R468="C","C",IF(Badges!R468="P","P",""))</f>
        <v/>
      </c>
      <c r="E77" s="289"/>
      <c r="F77" s="292" t="str">
        <f>Badges!C391</f>
        <v>See a sport live or on television</v>
      </c>
      <c r="G77" s="290" t="str">
        <f>IF(Badges!R391="A","A"," ")</f>
        <v xml:space="preserve"> </v>
      </c>
      <c r="I77" s="289"/>
      <c r="J77" s="292" t="str">
        <f>Badges!C464</f>
        <v>Take a hike</v>
      </c>
      <c r="K77" s="290" t="str">
        <f>IF(Badges!R464="A","A"," ")</f>
        <v xml:space="preserve"> </v>
      </c>
      <c r="M77" s="289">
        <v>1</v>
      </c>
      <c r="N77" s="292" t="str">
        <f>Badges!C540</f>
        <v>Learn what every person needs</v>
      </c>
      <c r="O77" s="304"/>
      <c r="Q77" s="479" t="str">
        <f>Summary!A66</f>
        <v>Fall Sales (Year 1)</v>
      </c>
      <c r="R77" s="479"/>
      <c r="S77" s="291" t="str">
        <f>IF('Age-Level'!R13="A","A","")</f>
        <v/>
      </c>
    </row>
    <row r="78" spans="1:19">
      <c r="A78" s="475" t="str">
        <f>Summary!A28</f>
        <v>Brownie Girl Scout Way</v>
      </c>
      <c r="B78" s="476"/>
      <c r="C78" s="291" t="str">
        <f>IF(Badges!R491="C","C",IF(Badges!R491="P","P",""))</f>
        <v/>
      </c>
      <c r="E78" s="289"/>
      <c r="F78" s="292" t="str">
        <f>Badges!C392</f>
        <v>Make more points</v>
      </c>
      <c r="G78" s="290" t="str">
        <f>IF(Badges!R392="A","A"," ")</f>
        <v xml:space="preserve"> </v>
      </c>
      <c r="I78" s="289"/>
      <c r="J78" s="292" t="str">
        <f>Badges!C465</f>
        <v>Read all about it</v>
      </c>
      <c r="K78" s="290" t="str">
        <f>IF(Badges!R465="A","A"," ")</f>
        <v xml:space="preserve"> </v>
      </c>
      <c r="M78" s="289"/>
      <c r="N78" s="292" t="str">
        <f>Badges!C541</f>
        <v>Create a list</v>
      </c>
      <c r="O78" s="290" t="str">
        <f>IF(Badges!R541="A","A"," ")</f>
        <v xml:space="preserve"> </v>
      </c>
      <c r="Q78" s="479" t="str">
        <f>Summary!A67</f>
        <v>Fall Sales (Year 2)</v>
      </c>
      <c r="R78" s="479"/>
      <c r="S78" s="291" t="str">
        <f>IF('Age-Level'!R14="A","A","")</f>
        <v/>
      </c>
    </row>
    <row r="79" spans="1:19">
      <c r="A79" s="477" t="str">
        <f>Summary!A29</f>
        <v>Bugs</v>
      </c>
      <c r="B79" s="478"/>
      <c r="C79" s="341" t="str">
        <f>IF(Badges!R514="C","C",IF(Badges!R514="P","P",""))</f>
        <v/>
      </c>
      <c r="E79" s="289"/>
      <c r="F79" s="292" t="str">
        <f>Badges!C393</f>
        <v>Keep score for a sport you play</v>
      </c>
      <c r="G79" s="290" t="str">
        <f>IF(Badges!R393="A","A"," ")</f>
        <v xml:space="preserve"> </v>
      </c>
      <c r="I79" s="289"/>
      <c r="J79" s="292" t="str">
        <f>Badges!C466</f>
        <v>Talk to an outdoor expert</v>
      </c>
      <c r="K79" s="290" t="str">
        <f>IF(Badges!R466="A","A"," ")</f>
        <v xml:space="preserve"> </v>
      </c>
      <c r="M79" s="289"/>
      <c r="N79" s="292" t="str">
        <f>Badges!C542</f>
        <v>Create posters</v>
      </c>
      <c r="O79" s="290" t="str">
        <f>IF(Badges!R542="A","A"," ")</f>
        <v xml:space="preserve"> </v>
      </c>
      <c r="Q79" s="479" t="str">
        <f>Summary!A68</f>
        <v>Thinking Day (Year 1)</v>
      </c>
      <c r="R79" s="479"/>
      <c r="S79" s="291" t="str">
        <f>IF('Age-Level'!R16="A","A","")</f>
        <v/>
      </c>
    </row>
    <row r="80" spans="1:19">
      <c r="A80" s="484" t="str">
        <f>Summary!A30</f>
        <v>Financial Literacy</v>
      </c>
      <c r="B80" s="484"/>
      <c r="C80" s="484"/>
      <c r="E80" s="289">
        <v>5</v>
      </c>
      <c r="F80" s="292" t="str">
        <f>Badges!C394</f>
        <v>Have a field day</v>
      </c>
      <c r="G80" s="304"/>
      <c r="I80" s="466" t="str">
        <f>Badges!B469</f>
        <v>Brownie Girl Scout Way</v>
      </c>
      <c r="J80" s="467"/>
      <c r="K80" s="467"/>
      <c r="M80" s="289"/>
      <c r="N80" s="292" t="str">
        <f>Badges!C543</f>
        <v>Get Inspired</v>
      </c>
      <c r="O80" s="290" t="str">
        <f>IF(Badges!R543="A","A"," ")</f>
        <v xml:space="preserve"> </v>
      </c>
      <c r="Q80" s="479" t="str">
        <f>Summary!A69</f>
        <v>Thinking Day (Year 2)</v>
      </c>
      <c r="R80" s="479"/>
      <c r="S80" s="291" t="str">
        <f>IF('Age-Level'!R17="A","A","")</f>
        <v/>
      </c>
    </row>
    <row r="81" spans="1:22">
      <c r="A81" s="485" t="str">
        <f>Summary!A31</f>
        <v>Money Manager</v>
      </c>
      <c r="B81" s="486"/>
      <c r="C81" s="342" t="str">
        <f>IF(Badges!R538="C","C",IF(Badges!R538="P","P",""))</f>
        <v/>
      </c>
      <c r="E81" s="289"/>
      <c r="F81" s="292" t="str">
        <f>Badges!C395</f>
        <v xml:space="preserve">Make a team relay that </v>
      </c>
      <c r="G81" s="290" t="str">
        <f>IF(Badges!R395="A","A"," ")</f>
        <v xml:space="preserve"> </v>
      </c>
      <c r="I81" s="289">
        <v>1</v>
      </c>
      <c r="J81" s="292" t="str">
        <f>Badges!C470</f>
        <v>Sing everywhere</v>
      </c>
      <c r="K81" s="304"/>
      <c r="M81" s="289">
        <v>2</v>
      </c>
      <c r="N81" s="292" t="str">
        <f>Badges!C544</f>
        <v>Investigate how to help people who</v>
      </c>
      <c r="O81" s="304"/>
      <c r="Q81" s="479" t="str">
        <f>Summary!A70</f>
        <v>Investiture</v>
      </c>
      <c r="R81" s="479"/>
      <c r="S81" s="291" t="str">
        <f>IF('Age-Level'!R19="A","A","")</f>
        <v/>
      </c>
    </row>
    <row r="82" spans="1:22">
      <c r="A82" s="475" t="str">
        <f>Summary!A32</f>
        <v>Philanthropist</v>
      </c>
      <c r="B82" s="476"/>
      <c r="C82" s="291" t="str">
        <f>IF(Badges!R561="C","C",IF(Badges!R561="P","P",""))</f>
        <v/>
      </c>
      <c r="E82" s="289"/>
      <c r="F82" s="292" t="str">
        <f>Badges!C396</f>
        <v>Make a theme day</v>
      </c>
      <c r="G82" s="290" t="str">
        <f>IF(Badges!R396="A","A"," ")</f>
        <v xml:space="preserve"> </v>
      </c>
      <c r="I82" s="289"/>
      <c r="J82" s="292" t="str">
        <f>Badges!C471</f>
        <v>Learn three new Girl Scout songs</v>
      </c>
      <c r="K82" s="290" t="str">
        <f>IF(Badges!R471="A","A"," ")</f>
        <v xml:space="preserve"> </v>
      </c>
      <c r="M82" s="289"/>
      <c r="N82" s="292" t="str">
        <f>Badges!C545</f>
        <v>Do you own research</v>
      </c>
      <c r="O82" s="290" t="str">
        <f>IF(Badges!R545="A","A"," ")</f>
        <v xml:space="preserve"> </v>
      </c>
      <c r="Q82" s="479" t="str">
        <f>Summary!A71</f>
        <v>Rededication (1st year)</v>
      </c>
      <c r="R82" s="479"/>
      <c r="S82" s="291" t="str">
        <f>IF('Age-Level'!R20="A","A","")</f>
        <v/>
      </c>
    </row>
    <row r="83" spans="1:22">
      <c r="A83" s="491" t="str">
        <f>Summary!A33</f>
        <v>Cookie Business</v>
      </c>
      <c r="B83" s="492"/>
      <c r="C83" s="493"/>
      <c r="D83" s="133"/>
      <c r="E83" s="289"/>
      <c r="F83" s="292" t="str">
        <f>Badges!C397</f>
        <v>Make up a championship</v>
      </c>
      <c r="G83" s="290" t="str">
        <f>IF(Badges!R397="A","A"," ")</f>
        <v xml:space="preserve"> </v>
      </c>
      <c r="I83" s="289"/>
      <c r="J83" s="292" t="str">
        <f>Badges!C472</f>
        <v>Learn a new singing game</v>
      </c>
      <c r="K83" s="290" t="str">
        <f>IF(Badges!R472="A","A"," ")</f>
        <v xml:space="preserve"> </v>
      </c>
      <c r="M83" s="289"/>
      <c r="N83" s="292" t="str">
        <f>Badges!C546</f>
        <v>Take a field trip</v>
      </c>
      <c r="O83" s="290" t="str">
        <f>IF(Badges!R546="A","A"," ")</f>
        <v xml:space="preserve"> </v>
      </c>
      <c r="Q83" s="479" t="str">
        <f>Summary!A72</f>
        <v>Rededication (2nd year)</v>
      </c>
      <c r="R83" s="479"/>
      <c r="S83" s="291" t="str">
        <f>IF('Age-Level'!R21="A","A","")</f>
        <v/>
      </c>
    </row>
    <row r="84" spans="1:22">
      <c r="A84" s="475" t="str">
        <f>Summary!A34</f>
        <v>Meet My Customers</v>
      </c>
      <c r="B84" s="476"/>
      <c r="C84" s="291" t="str">
        <f>IF(Badges!R575="C","C",IF(Badges!R575="P","P",""))</f>
        <v/>
      </c>
      <c r="E84" s="466" t="str">
        <f>Badges!B400</f>
        <v>Celebrating Community</v>
      </c>
      <c r="F84" s="466"/>
      <c r="G84" s="466"/>
      <c r="I84" s="289"/>
      <c r="J84" s="292" t="str">
        <f>Badges!C473</f>
        <v>Make up your own song based on</v>
      </c>
      <c r="K84" s="290" t="str">
        <f>IF(Badges!R473="A","A"," ")</f>
        <v xml:space="preserve"> </v>
      </c>
      <c r="M84" s="289"/>
      <c r="N84" s="292" t="str">
        <f>Badges!C547</f>
        <v>Invite a guest speaker</v>
      </c>
      <c r="O84" s="290" t="str">
        <f>IF(Badges!R547="A","A"," ")</f>
        <v xml:space="preserve"> </v>
      </c>
      <c r="Q84" s="479" t="str">
        <f>Summary!A73</f>
        <v>Rededication (3rd year)</v>
      </c>
      <c r="R84" s="479"/>
      <c r="S84" s="291" t="str">
        <f>IF('Age-Level'!R22="A","A","")</f>
        <v/>
      </c>
    </row>
    <row r="85" spans="1:22">
      <c r="A85" s="475" t="str">
        <f>Summary!A35</f>
        <v>Give Back</v>
      </c>
      <c r="B85" s="476"/>
      <c r="C85" s="291" t="str">
        <f>IF(Badges!R588="C","C",IF(Badges!R588="P","P",""))</f>
        <v/>
      </c>
      <c r="E85" s="289">
        <v>1</v>
      </c>
      <c r="F85" s="292" t="str">
        <f>Badges!C401</f>
        <v>Explore community symbols</v>
      </c>
      <c r="G85" s="304"/>
      <c r="I85" s="289">
        <v>2</v>
      </c>
      <c r="J85" s="292" t="str">
        <f>Badges!C474</f>
        <v>Celebrate Juliette Low's birthday</v>
      </c>
      <c r="K85" s="304"/>
      <c r="M85" s="289">
        <v>3</v>
      </c>
      <c r="N85" s="292" t="str">
        <f>Badges!C548</f>
        <v>Find out how to help people who</v>
      </c>
      <c r="O85" s="304"/>
      <c r="Q85" s="480" t="str">
        <f>Summary!A74</f>
        <v>My Promise, My Faith (Year 1)</v>
      </c>
      <c r="R85" s="508"/>
      <c r="S85" s="300" t="str">
        <f>IF('Age-Level'!R29="C","C","")</f>
        <v/>
      </c>
    </row>
    <row r="86" spans="1:22">
      <c r="A86" s="351"/>
      <c r="B86" s="351"/>
      <c r="C86" s="365"/>
      <c r="E86" s="289"/>
      <c r="F86" s="292" t="str">
        <f>Badges!C402</f>
        <v>Go on a flag hunt</v>
      </c>
      <c r="G86" s="290" t="str">
        <f>IF(Badges!R402="A","A"," ")</f>
        <v xml:space="preserve"> </v>
      </c>
      <c r="I86" s="289"/>
      <c r="J86" s="292" t="str">
        <f>Badges!C475</f>
        <v>Throw a birthday bash</v>
      </c>
      <c r="K86" s="290" t="str">
        <f>IF(Badges!R475="A","A"," ")</f>
        <v xml:space="preserve"> </v>
      </c>
      <c r="M86" s="289"/>
      <c r="N86" s="292" t="str">
        <f>Badges!C549</f>
        <v>Do you own research</v>
      </c>
      <c r="O86" s="290" t="str">
        <f>IF(Badges!R549="A","A"," ")</f>
        <v xml:space="preserve"> </v>
      </c>
      <c r="Q86" s="301">
        <v>1</v>
      </c>
      <c r="R86" s="354" t="str">
        <f>'Age-Level'!C24</f>
        <v>Choose one line from the Law</v>
      </c>
      <c r="S86" s="291" t="str">
        <f>IF('Age-Level'!R24="A","A","")</f>
        <v/>
      </c>
    </row>
    <row r="87" spans="1:22">
      <c r="A87" s="464" t="s">
        <v>83</v>
      </c>
      <c r="B87" s="465"/>
      <c r="C87" s="465"/>
      <c r="E87" s="289"/>
      <c r="F87" s="292" t="str">
        <f>Badges!C403</f>
        <v>Draw your state's symbols</v>
      </c>
      <c r="G87" s="290" t="str">
        <f>IF(Badges!R403="A","A"," ")</f>
        <v xml:space="preserve"> </v>
      </c>
      <c r="I87" s="289"/>
      <c r="J87" s="292" t="str">
        <f>Badges!C476</f>
        <v>Make a birthday card for a Daisy</v>
      </c>
      <c r="K87" s="290" t="str">
        <f>IF(Badges!R476="A","A"," ")</f>
        <v xml:space="preserve"> </v>
      </c>
      <c r="M87" s="289"/>
      <c r="N87" s="292" t="str">
        <f>Badges!C550</f>
        <v>Get secondhand knowledge</v>
      </c>
      <c r="O87" s="290" t="str">
        <f>IF(Badges!R550="A","A"," ")</f>
        <v xml:space="preserve"> </v>
      </c>
      <c r="Q87" s="302">
        <v>2</v>
      </c>
      <c r="R87" s="354" t="str">
        <f>'Age-Level'!C25</f>
        <v>Find a woman in your community</v>
      </c>
      <c r="S87" s="291" t="str">
        <f>IF('Age-Level'!R25="A","A","")</f>
        <v/>
      </c>
    </row>
    <row r="88" spans="1:22">
      <c r="B88" s="497" t="str">
        <f>'Journey Awards'!A6</f>
        <v>Brownie Quest</v>
      </c>
      <c r="C88" s="498"/>
      <c r="E88" s="289"/>
      <c r="F88" s="292" t="str">
        <f>Badges!C404</f>
        <v>Find your own town's symbols</v>
      </c>
      <c r="G88" s="290" t="str">
        <f>IF(Badges!R404="A","A"," ")</f>
        <v xml:space="preserve"> </v>
      </c>
      <c r="I88" s="289"/>
      <c r="J88" s="292" t="str">
        <f>Badges!C477</f>
        <v>Make up a birthday message</v>
      </c>
      <c r="K88" s="290" t="str">
        <f>IF(Badges!R477="A","A"," ")</f>
        <v xml:space="preserve"> </v>
      </c>
      <c r="M88" s="289"/>
      <c r="N88" s="292" t="str">
        <f>Badges!C551</f>
        <v>Invite a guest speaker</v>
      </c>
      <c r="O88" s="290" t="str">
        <f>IF(Badges!R551="A","A"," ")</f>
        <v xml:space="preserve"> </v>
      </c>
      <c r="Q88" s="302">
        <v>3</v>
      </c>
      <c r="R88" s="354" t="str">
        <f>'Age-Level'!C26</f>
        <v>Gather three inspirational quotes</v>
      </c>
      <c r="S88" s="291" t="str">
        <f>IF('Age-Level'!R26="A","A","")</f>
        <v/>
      </c>
    </row>
    <row r="89" spans="1:22">
      <c r="B89" s="298" t="str">
        <f>'Journey Awards'!B7</f>
        <v>The Discover Key</v>
      </c>
      <c r="C89" s="297" t="str">
        <f>'Journey Awards'!R11</f>
        <v/>
      </c>
      <c r="E89" s="289">
        <v>2</v>
      </c>
      <c r="F89" s="292" t="str">
        <f>Badges!C405</f>
        <v>Sing together</v>
      </c>
      <c r="G89" s="304"/>
      <c r="I89" s="289">
        <v>3</v>
      </c>
      <c r="J89" s="292" t="str">
        <f>Badges!C478</f>
        <v>Share sisterhood</v>
      </c>
      <c r="K89" s="304"/>
      <c r="M89" s="289">
        <v>4</v>
      </c>
      <c r="N89" s="292" t="str">
        <f>Badges!C552</f>
        <v>Know how to help in times of</v>
      </c>
      <c r="O89" s="304"/>
      <c r="Q89" s="302">
        <v>4</v>
      </c>
      <c r="R89" s="354" t="str">
        <f>'Age-Level'!C27</f>
        <v>Make something to remind you</v>
      </c>
      <c r="S89" s="291" t="str">
        <f>IF('Age-Level'!R27="A","A","")</f>
        <v/>
      </c>
    </row>
    <row r="90" spans="1:22">
      <c r="B90" s="298" t="str">
        <f>'Journey Awards'!B12</f>
        <v>The Connect Key</v>
      </c>
      <c r="C90" s="297" t="str">
        <f>'Journey Awards'!R16</f>
        <v/>
      </c>
      <c r="E90" s="289"/>
      <c r="F90" s="292" t="str">
        <f>Badges!C406</f>
        <v>Choose natinoal songs</v>
      </c>
      <c r="G90" s="290" t="str">
        <f>IF(Badges!R406="A","A"," ")</f>
        <v xml:space="preserve"> </v>
      </c>
      <c r="I90" s="289"/>
      <c r="J90" s="292" t="str">
        <f>Badges!C479</f>
        <v>Make up a game about your</v>
      </c>
      <c r="K90" s="290" t="str">
        <f>IF(Badges!R479="A","A"," ")</f>
        <v xml:space="preserve"> </v>
      </c>
      <c r="M90" s="289"/>
      <c r="N90" s="292" t="str">
        <f>Badges!C553</f>
        <v>Take a field trip</v>
      </c>
      <c r="O90" s="290" t="str">
        <f>IF(Badges!R553="A","A"," ")</f>
        <v xml:space="preserve"> </v>
      </c>
      <c r="Q90" s="355">
        <v>5</v>
      </c>
      <c r="R90" s="354" t="str">
        <f>'Age-Level'!C28</f>
        <v>Keep the connection strong.</v>
      </c>
      <c r="S90" s="291" t="str">
        <f>IF('Age-Level'!R28="A","A","")</f>
        <v/>
      </c>
    </row>
    <row r="91" spans="1:22">
      <c r="B91" s="298" t="str">
        <f>'Journey Awards'!B17</f>
        <v>The Take Action Key</v>
      </c>
      <c r="C91" s="297" t="str">
        <f>'Journey Awards'!R21</f>
        <v/>
      </c>
      <c r="E91" s="289"/>
      <c r="F91" s="292" t="str">
        <f>Badges!C407</f>
        <v>Pick three community songs</v>
      </c>
      <c r="G91" s="290" t="str">
        <f>IF(Badges!R407="A","A"," ")</f>
        <v xml:space="preserve"> </v>
      </c>
      <c r="I91" s="289"/>
      <c r="J91" s="292" t="str">
        <f>Badges!C480</f>
        <v>Create a story, play, or puppet</v>
      </c>
      <c r="K91" s="290" t="str">
        <f>IF(Badges!R480="A","A"," ")</f>
        <v xml:space="preserve"> </v>
      </c>
      <c r="M91" s="289"/>
      <c r="N91" s="292" t="str">
        <f>Badges!C554</f>
        <v>Invite a guest speaker</v>
      </c>
      <c r="O91" s="290" t="str">
        <f>IF(Badges!R554="A","A"," ")</f>
        <v xml:space="preserve"> </v>
      </c>
      <c r="Q91" s="489" t="str">
        <f>Summary!A75</f>
        <v>My Promise, My Faith (Year 2)</v>
      </c>
      <c r="R91" s="482"/>
      <c r="S91" s="336" t="str">
        <f>IF('Age-Level'!R35="C","C","")</f>
        <v/>
      </c>
    </row>
    <row r="92" spans="1:22">
      <c r="B92" s="298" t="str">
        <f>'Journey Awards'!B22</f>
        <v>The Brownie Quest Award</v>
      </c>
      <c r="C92" s="297" t="str">
        <f>'Journey Awards'!R24</f>
        <v/>
      </c>
      <c r="E92" s="289"/>
      <c r="F92" s="292" t="str">
        <f>Badges!C408</f>
        <v>Find three celebration songs</v>
      </c>
      <c r="G92" s="290" t="str">
        <f>IF(Badges!R408="A","A"," ")</f>
        <v xml:space="preserve"> </v>
      </c>
      <c r="I92" s="289"/>
      <c r="J92" s="292" t="str">
        <f>Badges!C481</f>
        <v>Make a team mural, collage, flag</v>
      </c>
      <c r="K92" s="290" t="str">
        <f>IF(Badges!R481="A","A"," ")</f>
        <v xml:space="preserve"> </v>
      </c>
      <c r="M92" s="289"/>
      <c r="N92" s="292" t="str">
        <f>Badges!C555</f>
        <v>Find out about helping people</v>
      </c>
      <c r="O92" s="290" t="str">
        <f>IF(Badges!R555="A","A"," ")</f>
        <v xml:space="preserve"> </v>
      </c>
      <c r="Q92" s="301">
        <v>1</v>
      </c>
      <c r="R92" s="354" t="str">
        <f>'Age-Level'!C31</f>
        <v>Choose one line from the Law</v>
      </c>
      <c r="S92" s="291" t="str">
        <f>IF('Age-Level'!R31="A","A","")</f>
        <v/>
      </c>
    </row>
    <row r="93" spans="1:22">
      <c r="A93" s="349"/>
      <c r="B93" s="357" t="str">
        <f>'Journey Awards'!A27</f>
        <v>WOW! Wonders of Water</v>
      </c>
      <c r="C93" s="358"/>
      <c r="E93" s="289">
        <v>3</v>
      </c>
      <c r="F93" s="292" t="str">
        <f>Badges!C409</f>
        <v>Follow the parade</v>
      </c>
      <c r="G93" s="304"/>
      <c r="I93" s="289">
        <v>4</v>
      </c>
      <c r="J93" s="292" t="str">
        <f>Badges!C482</f>
        <v>Leave a place better than you found</v>
      </c>
      <c r="K93" s="304"/>
      <c r="L93" s="226"/>
      <c r="M93" s="289">
        <v>5</v>
      </c>
      <c r="N93" s="292" t="str">
        <f>Badges!C556</f>
        <v>Think-and act!-like a philanthropist</v>
      </c>
      <c r="O93" s="304"/>
      <c r="Q93" s="302">
        <v>2</v>
      </c>
      <c r="R93" s="354" t="str">
        <f>'Age-Level'!C32</f>
        <v>Find a woman in your community</v>
      </c>
      <c r="S93" s="291" t="str">
        <f>IF('Age-Level'!R32="A","A","")</f>
        <v/>
      </c>
    </row>
    <row r="94" spans="1:22">
      <c r="A94" s="349"/>
      <c r="B94" s="298" t="str">
        <f>'Journey Awards'!B28</f>
        <v>LOVE Water</v>
      </c>
      <c r="C94" s="297" t="str">
        <f>'Journey Awards'!R31</f>
        <v/>
      </c>
      <c r="E94" s="289"/>
      <c r="F94" s="292" t="str">
        <f>Badges!C410</f>
        <v>Join a parade</v>
      </c>
      <c r="G94" s="290" t="str">
        <f>IF(Badges!R410="A","A"," ")</f>
        <v xml:space="preserve"> </v>
      </c>
      <c r="I94" s="289"/>
      <c r="J94" s="292" t="str">
        <f>Badges!C483</f>
        <v>A better room or home</v>
      </c>
      <c r="K94" s="290" t="str">
        <f>IF(Badges!R483="A","A"," ")</f>
        <v xml:space="preserve"> </v>
      </c>
      <c r="M94" s="289"/>
      <c r="N94" s="292" t="str">
        <f>Badges!C557</f>
        <v>Donate money</v>
      </c>
      <c r="O94" s="290" t="str">
        <f>IF(Badges!R557="A","A"," ")</f>
        <v xml:space="preserve"> </v>
      </c>
      <c r="Q94" s="302">
        <v>3</v>
      </c>
      <c r="R94" s="354" t="str">
        <f>'Age-Level'!C33</f>
        <v>Gather three inspirational quotes</v>
      </c>
      <c r="S94" s="291" t="str">
        <f>IF('Age-Level'!R33="A","A","")</f>
        <v/>
      </c>
    </row>
    <row r="95" spans="1:22">
      <c r="A95" s="349"/>
      <c r="B95" s="298" t="str">
        <f>'Journey Awards'!B32</f>
        <v>SAVE Water</v>
      </c>
      <c r="C95" s="297" t="str">
        <f>'Journey Awards'!R34</f>
        <v/>
      </c>
      <c r="E95" s="289"/>
      <c r="F95" s="292" t="str">
        <f>Badges!C411</f>
        <v>Learn to march</v>
      </c>
      <c r="G95" s="290" t="str">
        <f>IF(Badges!R411="A","A"," ")</f>
        <v xml:space="preserve"> </v>
      </c>
      <c r="I95" s="289"/>
      <c r="J95" s="292" t="str">
        <f>Badges!C484</f>
        <v>A better meeting place</v>
      </c>
      <c r="K95" s="290" t="str">
        <f>IF(Badges!R484="A","A"," ")</f>
        <v xml:space="preserve"> </v>
      </c>
      <c r="M95" s="289"/>
      <c r="N95" s="292" t="str">
        <f>Badges!C558</f>
        <v>Organize a great food donation</v>
      </c>
      <c r="O95" s="290" t="str">
        <f>IF(Badges!R558="A","A"," ")</f>
        <v xml:space="preserve"> </v>
      </c>
      <c r="Q95" s="302">
        <v>4</v>
      </c>
      <c r="R95" s="354" t="str">
        <f>'Age-Level'!C34</f>
        <v>Make something to remind you</v>
      </c>
      <c r="S95" s="291" t="str">
        <f>IF('Age-Level'!R34="A","A","")</f>
        <v/>
      </c>
      <c r="U95" s="288"/>
      <c r="V95" s="288"/>
    </row>
    <row r="96" spans="1:22">
      <c r="A96" s="226"/>
      <c r="B96" s="298" t="str">
        <f>'Journey Awards'!B35</f>
        <v>SHARE Water</v>
      </c>
      <c r="C96" s="297" t="str">
        <f>'Journey Awards'!R37</f>
        <v/>
      </c>
      <c r="E96" s="289"/>
      <c r="F96" s="292" t="str">
        <f>Badges!C412</f>
        <v>See a band review or field show</v>
      </c>
      <c r="G96" s="290" t="str">
        <f>IF(Badges!R412="A","A"," ")</f>
        <v xml:space="preserve"> </v>
      </c>
      <c r="I96" s="289"/>
      <c r="J96" s="292" t="str">
        <f>Badges!C485</f>
        <v>A better classroom</v>
      </c>
      <c r="K96" s="290" t="str">
        <f>IF(Badges!R485="A","A"," ")</f>
        <v xml:space="preserve"> </v>
      </c>
      <c r="M96" s="289"/>
      <c r="N96" s="292" t="str">
        <f>Badges!C559</f>
        <v>Host a clothing-donation party</v>
      </c>
      <c r="O96" s="290" t="str">
        <f>IF(Badges!R559="A","A"," ")</f>
        <v xml:space="preserve"> </v>
      </c>
      <c r="Q96" s="355">
        <v>5</v>
      </c>
      <c r="R96" s="354" t="str">
        <f>'Age-Level'!C35</f>
        <v>Keep the connection strong.</v>
      </c>
      <c r="S96" s="291" t="str">
        <f>IF('Age-Level'!R35="A","A","")</f>
        <v/>
      </c>
      <c r="U96" s="288"/>
      <c r="V96" s="288"/>
    </row>
    <row r="97" spans="1:23">
      <c r="A97" s="226"/>
      <c r="B97" s="298" t="str">
        <f>'Journey Awards'!B38</f>
        <v>WOW!</v>
      </c>
      <c r="C97" s="297" t="str">
        <f>'Journey Awards'!R40</f>
        <v/>
      </c>
      <c r="E97" s="289">
        <v>4</v>
      </c>
      <c r="F97" s="292" t="str">
        <f>Badges!C413</f>
        <v>Be a landmark detective</v>
      </c>
      <c r="G97" s="304"/>
      <c r="I97" s="289">
        <v>5</v>
      </c>
      <c r="J97" s="292" t="str">
        <f>Badges!C486</f>
        <v>Enjoy Girl Scout traditions</v>
      </c>
      <c r="K97" s="304"/>
      <c r="M97" s="466" t="str">
        <f>Badges!B563</f>
        <v>Meet My Customers</v>
      </c>
      <c r="N97" s="467"/>
      <c r="O97" s="467"/>
      <c r="Q97" s="479" t="str">
        <f>Summary!A76</f>
        <v>Global Action Award</v>
      </c>
      <c r="R97" s="479"/>
      <c r="S97" s="291" t="str">
        <f>IF('Age-Level'!R38="A","A","")</f>
        <v/>
      </c>
      <c r="U97" s="288"/>
      <c r="V97" s="288"/>
    </row>
    <row r="98" spans="1:23" ht="14.25" customHeight="1">
      <c r="B98" s="352" t="str">
        <f>'Journey Awards'!A43</f>
        <v>A World of Girls</v>
      </c>
      <c r="C98" s="353"/>
      <c r="E98" s="289"/>
      <c r="F98" s="292" t="str">
        <f>Badges!C414</f>
        <v>Follow a landmark trail</v>
      </c>
      <c r="G98" s="290" t="str">
        <f>IF(Badges!R414="A","A"," ")</f>
        <v xml:space="preserve"> </v>
      </c>
      <c r="I98" s="289"/>
      <c r="J98" s="292" t="str">
        <f>Badges!C487</f>
        <v>Follow in a Girl Scout's footsteps</v>
      </c>
      <c r="K98" s="290" t="str">
        <f>IF(Badges!R487="A","A"," ")</f>
        <v xml:space="preserve"> </v>
      </c>
      <c r="M98" s="289">
        <v>1</v>
      </c>
      <c r="N98" s="292" t="str">
        <f>Badges!C564</f>
        <v>Find out where your customers are</v>
      </c>
      <c r="O98" s="304"/>
      <c r="Q98" s="479" t="str">
        <f>Summary!A77</f>
        <v>Journey Summit Pin</v>
      </c>
      <c r="R98" s="479"/>
      <c r="S98" s="291" t="str">
        <f>IF('Age-Level'!R40="C","C","")</f>
        <v/>
      </c>
      <c r="U98" s="288"/>
      <c r="V98" s="288"/>
    </row>
    <row r="99" spans="1:23">
      <c r="B99" s="298" t="str">
        <f>'Journey Awards'!B44</f>
        <v>Hear a Story</v>
      </c>
      <c r="C99" s="297" t="str">
        <f>'Journey Awards'!R46</f>
        <v/>
      </c>
      <c r="E99" s="289"/>
      <c r="F99" s="292" t="str">
        <f>Badges!C415</f>
        <v>Tour a landmark that honors the</v>
      </c>
      <c r="G99" s="290" t="str">
        <f>IF(Badges!R415="A","A"," ")</f>
        <v xml:space="preserve"> </v>
      </c>
      <c r="I99" s="289"/>
      <c r="J99" s="292" t="str">
        <f>Badges!C488</f>
        <v>Read the Brownie Story from an</v>
      </c>
      <c r="K99" s="290" t="str">
        <f>IF(Badges!R488="A","A"," ")</f>
        <v xml:space="preserve"> </v>
      </c>
      <c r="M99" s="289"/>
      <c r="N99" s="292" t="str">
        <f>Badges!C565</f>
        <v xml:space="preserve">Talk to your family or Brownie </v>
      </c>
      <c r="O99" s="290" t="str">
        <f>IF(Badges!R565="A","A"," ")</f>
        <v xml:space="preserve"> </v>
      </c>
      <c r="Q99" s="479" t="str">
        <f>Summary!A78</f>
        <v>Safety Award</v>
      </c>
      <c r="R99" s="480"/>
      <c r="S99" s="300"/>
      <c r="U99" s="366"/>
      <c r="V99" s="367"/>
      <c r="W99" s="350"/>
    </row>
    <row r="100" spans="1:23">
      <c r="B100" s="298" t="str">
        <f>'Journey Awards'!B47</f>
        <v>Change a Story</v>
      </c>
      <c r="C100" s="297" t="str">
        <f>'Journey Awards'!R49</f>
        <v/>
      </c>
      <c r="E100" s="289"/>
      <c r="F100" s="292" t="str">
        <f>Badges!C416</f>
        <v>Make a landmark map</v>
      </c>
      <c r="G100" s="290" t="str">
        <f>IF(Badges!R416="A","A"," ")</f>
        <v xml:space="preserve"> </v>
      </c>
      <c r="I100" s="289"/>
      <c r="J100" s="292" t="str">
        <f>Badges!C489</f>
        <v>Make up a story about Campbell</v>
      </c>
      <c r="K100" s="290" t="str">
        <f>IF(Badges!R489="A","A"," ")</f>
        <v xml:space="preserve"> </v>
      </c>
      <c r="M100" s="289">
        <v>2</v>
      </c>
      <c r="N100" s="292" t="str">
        <f>Badges!C566</f>
        <v>Talk to some customers</v>
      </c>
      <c r="O100" s="304"/>
      <c r="Q100" s="301">
        <v>1</v>
      </c>
      <c r="R100" s="354" t="str">
        <f>'Age-Level'!C42</f>
        <v xml:space="preserve">Talk to a teacher, parent, or </v>
      </c>
      <c r="S100" s="291" t="str">
        <f>IF('Age-Level'!R42="A","A","")</f>
        <v/>
      </c>
      <c r="U100" s="288"/>
      <c r="V100" s="288"/>
    </row>
    <row r="101" spans="1:23">
      <c r="B101" s="298" t="str">
        <f>'Journey Awards'!B50</f>
        <v>Tell a Story</v>
      </c>
      <c r="C101" s="297" t="str">
        <f>'Journey Awards'!R52</f>
        <v/>
      </c>
      <c r="E101" s="289">
        <v>5</v>
      </c>
      <c r="F101" s="292" t="str">
        <f>Badges!C417</f>
        <v>Join a ceremony or celbration</v>
      </c>
      <c r="G101" s="304"/>
      <c r="I101" s="466" t="str">
        <f>Badges!B492</f>
        <v>Bugs</v>
      </c>
      <c r="J101" s="467"/>
      <c r="K101" s="467"/>
      <c r="M101" s="289"/>
      <c r="N101" s="292" t="str">
        <f>Badges!C567</f>
        <v>With your family or Brownie friends</v>
      </c>
      <c r="O101" s="290" t="str">
        <f>IF(Badges!R567="A","A"," ")</f>
        <v xml:space="preserve"> </v>
      </c>
      <c r="Q101" s="302">
        <v>2</v>
      </c>
      <c r="R101" s="354" t="str">
        <f>'Age-Level'!C43</f>
        <v>Get a map of your neighborhood</v>
      </c>
      <c r="S101" s="291" t="str">
        <f>IF('Age-Level'!R43="A","A","")</f>
        <v/>
      </c>
      <c r="U101" s="288"/>
      <c r="V101" s="288"/>
    </row>
    <row r="102" spans="1:23">
      <c r="B102" s="298" t="str">
        <f>'Journey Awards'!B53</f>
        <v>Better World for Girls!</v>
      </c>
      <c r="C102" s="297" t="str">
        <f>'Journey Awards'!R55</f>
        <v/>
      </c>
      <c r="E102" s="289"/>
      <c r="F102" s="292" t="str">
        <f>Badges!C418</f>
        <v>Join a flag ceremony</v>
      </c>
      <c r="G102" s="290" t="str">
        <f>IF(Badges!R418="A","A"," ")</f>
        <v xml:space="preserve"> </v>
      </c>
      <c r="I102" s="289">
        <v>1</v>
      </c>
      <c r="J102" s="292" t="str">
        <f>Badges!C493</f>
        <v>Draw a bug poster</v>
      </c>
      <c r="K102" s="304"/>
      <c r="M102" s="289">
        <v>3</v>
      </c>
      <c r="N102" s="292" t="str">
        <f>Badges!C568</f>
        <v xml:space="preserve">Practice handling money and </v>
      </c>
      <c r="O102" s="304"/>
      <c r="Q102" s="302">
        <v>3</v>
      </c>
      <c r="R102" s="354" t="str">
        <f>'Age-Level'!C44</f>
        <v>Find out how a smoke alarm</v>
      </c>
      <c r="S102" s="291" t="str">
        <f>IF('Age-Level'!R44="A","A","")</f>
        <v/>
      </c>
      <c r="U102" s="288"/>
      <c r="V102" s="288"/>
    </row>
    <row r="103" spans="1:23">
      <c r="B103" s="348"/>
      <c r="C103" s="348"/>
      <c r="E103" s="289"/>
      <c r="F103" s="292" t="str">
        <f>Badges!C419</f>
        <v>Join a town ceremony</v>
      </c>
      <c r="G103" s="290" t="str">
        <f>IF(Badges!R419="A","A"," ")</f>
        <v xml:space="preserve"> </v>
      </c>
      <c r="I103" s="289"/>
      <c r="J103" s="292" t="str">
        <f>Badges!C494</f>
        <v>Talk to a bug specialist in your</v>
      </c>
      <c r="K103" s="290" t="str">
        <f>IF(Badges!R494="A","A"," ")</f>
        <v xml:space="preserve"> </v>
      </c>
      <c r="M103" s="289"/>
      <c r="N103" s="292" t="str">
        <f>Badges!C569</f>
        <v>In your group or with your family</v>
      </c>
      <c r="O103" s="290" t="str">
        <f>IF(Badges!R569="A","A"," ")</f>
        <v xml:space="preserve"> </v>
      </c>
      <c r="Q103" s="302">
        <v>4</v>
      </c>
      <c r="R103" s="354" t="str">
        <f>'Age-Level'!C45</f>
        <v>Choose an upcoming trip you</v>
      </c>
      <c r="S103" s="291" t="str">
        <f>IF('Age-Level'!R45="A","A","")</f>
        <v/>
      </c>
      <c r="U103" s="288"/>
      <c r="V103" s="288"/>
    </row>
    <row r="104" spans="1:23">
      <c r="A104" s="464" t="s">
        <v>427</v>
      </c>
      <c r="B104" s="465"/>
      <c r="C104" s="465"/>
      <c r="E104" s="289"/>
      <c r="F104" s="292" t="str">
        <f>Badges!C420</f>
        <v>Make up your own</v>
      </c>
      <c r="G104" s="290" t="str">
        <f>IF(Badges!R420="A","A"," ")</f>
        <v xml:space="preserve"> </v>
      </c>
      <c r="I104" s="289"/>
      <c r="J104" s="292" t="str">
        <f>Badges!C495</f>
        <v>With an adult's help, find websites</v>
      </c>
      <c r="K104" s="290" t="str">
        <f>IF(Badges!R495="A","A"," ")</f>
        <v xml:space="preserve"> </v>
      </c>
      <c r="M104" s="289">
        <v>4</v>
      </c>
      <c r="N104" s="292" t="str">
        <f>Badges!C570</f>
        <v>Role-play good customer relations</v>
      </c>
      <c r="O104" s="304"/>
      <c r="Q104" s="355">
        <v>5</v>
      </c>
      <c r="R104" s="354" t="str">
        <f>'Age-Level'!C46</f>
        <v>Find out what natural disasters</v>
      </c>
      <c r="S104" s="291" t="str">
        <f>IF('Age-Level'!R46="A","A","")</f>
        <v/>
      </c>
      <c r="U104" s="288"/>
      <c r="V104" s="288"/>
    </row>
    <row r="105" spans="1:23">
      <c r="A105" s="293"/>
      <c r="B105" s="356" t="str">
        <f>Bridging!B6</f>
        <v>Pass It On!</v>
      </c>
      <c r="C105" s="342" t="str">
        <f>IF(Bridging!R10="C","C",IF(Bridging!R10="P","P",""))</f>
        <v/>
      </c>
      <c r="E105" s="466" t="str">
        <f>Badges!B423</f>
        <v>Snacks</v>
      </c>
      <c r="F105" s="467"/>
      <c r="G105" s="467"/>
      <c r="I105" s="289"/>
      <c r="J105" s="292" t="str">
        <f>Badges!C496</f>
        <v>Read a book or watch a video</v>
      </c>
      <c r="K105" s="290" t="str">
        <f>IF(Badges!R496="A","A"," ")</f>
        <v xml:space="preserve"> </v>
      </c>
      <c r="M105" s="289"/>
      <c r="N105" s="292" t="str">
        <f>Badges!C571</f>
        <v>With your friends or family</v>
      </c>
      <c r="O105" s="290" t="str">
        <f>IF(Badges!R571="A","A"," ")</f>
        <v xml:space="preserve"> </v>
      </c>
      <c r="Q105" s="479" t="str">
        <f>'Age-Level'!C49</f>
        <v>International Friendship</v>
      </c>
      <c r="R105" s="479"/>
      <c r="S105" s="291" t="str">
        <f>IF('Age-Level'!R49="A","A","")</f>
        <v/>
      </c>
      <c r="U105" s="288"/>
      <c r="V105" s="288"/>
    </row>
    <row r="106" spans="1:23">
      <c r="A106" s="293"/>
      <c r="B106" s="295" t="str">
        <f>Bridging!B11</f>
        <v>Look Ahead!</v>
      </c>
      <c r="C106" s="291" t="str">
        <f>IF(Bridging!R15="C","C",IF(Bridging!R15="P","P",""))</f>
        <v/>
      </c>
      <c r="E106" s="289">
        <v>1</v>
      </c>
      <c r="F106" s="292" t="str">
        <f>Badges!C424</f>
        <v>Jump into the world of snacks</v>
      </c>
      <c r="G106" s="304"/>
      <c r="I106" s="289">
        <v>2</v>
      </c>
      <c r="J106" s="292" t="str">
        <f>Badges!C497</f>
        <v>Try a bug craft</v>
      </c>
      <c r="K106" s="304"/>
      <c r="M106" s="289">
        <v>5</v>
      </c>
      <c r="N106" s="292" t="str">
        <f>Badges!C572</f>
        <v>Thank your customers!</v>
      </c>
      <c r="O106" s="304"/>
      <c r="U106" s="288"/>
      <c r="V106" s="288"/>
    </row>
    <row r="107" spans="1:23">
      <c r="A107" s="293"/>
      <c r="B107" s="354" t="str">
        <f>Bridging!C16</f>
        <v>Plan a Ceremony</v>
      </c>
      <c r="C107" s="291" t="str">
        <f>IF(Bridging!R17="C","C",IF(Bridging!R17="P","P",""))</f>
        <v/>
      </c>
      <c r="E107" s="289"/>
      <c r="F107" s="292" t="str">
        <f>Badges!C425</f>
        <v>Is the food good for me?</v>
      </c>
      <c r="G107" s="290" t="str">
        <f>IF(Badges!R425="A","A"," ")</f>
        <v xml:space="preserve"> </v>
      </c>
      <c r="I107" s="289"/>
      <c r="J107" s="292" t="str">
        <f>Badges!C498</f>
        <v>Make a paper-plate spider</v>
      </c>
      <c r="K107" s="290" t="str">
        <f>IF(Badges!R498="A","A"," ")</f>
        <v xml:space="preserve"> </v>
      </c>
      <c r="M107" s="289"/>
      <c r="N107" s="292" t="str">
        <f>Badges!C573</f>
        <v>Everybody who buys cookies is</v>
      </c>
      <c r="O107" s="290" t="str">
        <f>IF(Badges!R573="A","A"," ")</f>
        <v xml:space="preserve"> </v>
      </c>
      <c r="Q107" s="464" t="s">
        <v>429</v>
      </c>
      <c r="R107" s="468"/>
      <c r="S107" s="468"/>
      <c r="U107" s="288"/>
      <c r="V107" s="288"/>
    </row>
    <row r="108" spans="1:23">
      <c r="B108" s="296" t="s">
        <v>88</v>
      </c>
      <c r="C108" s="291" t="str">
        <f>IF(Bridging!R18="C","C",IF(Bridging!R18="P","P",""))</f>
        <v/>
      </c>
      <c r="E108" s="289"/>
      <c r="F108" s="292" t="str">
        <f>Badges!C426</f>
        <v>Is the food good for the earth?</v>
      </c>
      <c r="G108" s="290" t="str">
        <f>IF(Badges!R426="A","A"," ")</f>
        <v xml:space="preserve"> </v>
      </c>
      <c r="I108" s="289"/>
      <c r="J108" s="292" t="str">
        <f>Badges!C499</f>
        <v>Make an egg-carton caterpillar</v>
      </c>
      <c r="K108" s="290" t="str">
        <f>IF(Badges!R499="A","A"," ")</f>
        <v xml:space="preserve"> </v>
      </c>
      <c r="M108" s="466" t="str">
        <f>Badges!B576</f>
        <v>Give Back</v>
      </c>
      <c r="N108" s="467"/>
      <c r="O108" s="467"/>
      <c r="Q108" s="480" t="str">
        <f>'Fun Patches'!C24</f>
        <v>&lt;List Patch Here&gt;</v>
      </c>
      <c r="R108" s="481"/>
      <c r="S108" s="297" t="str">
        <f>IF('Fun Patches'!R24="A","A"," ")</f>
        <v xml:space="preserve"> </v>
      </c>
      <c r="U108" s="288"/>
      <c r="V108" s="288"/>
    </row>
    <row r="109" spans="1:23">
      <c r="B109" s="338"/>
      <c r="C109" s="350"/>
      <c r="E109" s="289"/>
      <c r="F109" s="292" t="str">
        <f>Badges!C427</f>
        <v>What's in that snack?</v>
      </c>
      <c r="G109" s="290" t="str">
        <f>IF(Badges!R427="A","A"," ")</f>
        <v xml:space="preserve"> </v>
      </c>
      <c r="I109" s="289"/>
      <c r="J109" s="292" t="str">
        <f>Badges!C500</f>
        <v>Make your own butterfly</v>
      </c>
      <c r="K109" s="290" t="str">
        <f>IF(Badges!R500="A","A"," ")</f>
        <v xml:space="preserve"> </v>
      </c>
      <c r="M109" s="289">
        <v>1</v>
      </c>
      <c r="N109" s="292" t="str">
        <f>Badges!C577</f>
        <v>Find out about businesses that</v>
      </c>
      <c r="O109" s="304"/>
      <c r="Q109" s="480" t="str">
        <f>'Fun Patches'!C25</f>
        <v>&lt;List Patch Here&gt;</v>
      </c>
      <c r="R109" s="481"/>
      <c r="S109" s="297" t="str">
        <f>IF('Fun Patches'!R25="A","A"," ")</f>
        <v xml:space="preserve"> </v>
      </c>
      <c r="U109" s="288"/>
      <c r="V109" s="288"/>
    </row>
    <row r="110" spans="1:23">
      <c r="A110" s="494" t="str">
        <f>Badges!B354</f>
        <v>Painting</v>
      </c>
      <c r="B110" s="485"/>
      <c r="C110" s="485"/>
      <c r="E110" s="289">
        <v>2</v>
      </c>
      <c r="F110" s="292" t="str">
        <f>Badges!C428</f>
        <v>Make a savory snack</v>
      </c>
      <c r="G110" s="304"/>
      <c r="I110" s="289">
        <v>3</v>
      </c>
      <c r="J110" s="292" t="str">
        <f>Badges!C501</f>
        <v>See bugs in action</v>
      </c>
      <c r="K110" s="304"/>
      <c r="M110" s="289"/>
      <c r="N110" s="292" t="str">
        <f>Badges!C578</f>
        <v>What does it mean to "give back"</v>
      </c>
      <c r="O110" s="290" t="str">
        <f>IF(Badges!R578="A","A"," ")</f>
        <v xml:space="preserve"> </v>
      </c>
      <c r="Q110" s="480" t="str">
        <f>'Fun Patches'!C26</f>
        <v>&lt;List Patch Here&gt;</v>
      </c>
      <c r="R110" s="481"/>
      <c r="S110" s="297" t="str">
        <f>IF('Fun Patches'!R26="A","A"," ")</f>
        <v xml:space="preserve"> </v>
      </c>
      <c r="U110" s="367"/>
      <c r="V110" s="367"/>
      <c r="W110" s="350"/>
    </row>
    <row r="111" spans="1:23">
      <c r="A111" s="289">
        <v>1</v>
      </c>
      <c r="B111" s="292" t="str">
        <f>Badges!C355</f>
        <v>Get Inspired</v>
      </c>
      <c r="C111" s="304"/>
      <c r="E111" s="289"/>
      <c r="F111" s="292" t="str">
        <f>Badges!C429</f>
        <v>Make your own restaurant snack</v>
      </c>
      <c r="G111" s="290" t="str">
        <f>IF(Badges!R429="A","A"," ")</f>
        <v xml:space="preserve"> </v>
      </c>
      <c r="I111" s="289"/>
      <c r="J111" s="292" t="str">
        <f>Badges!C502</f>
        <v>Watch three bugs</v>
      </c>
      <c r="K111" s="290" t="str">
        <f>IF(Badges!R502="A","A"," ")</f>
        <v xml:space="preserve"> </v>
      </c>
      <c r="M111" s="289">
        <v>2</v>
      </c>
      <c r="N111" s="292" t="str">
        <f>Badges!C579</f>
        <v>Set a giving goal</v>
      </c>
      <c r="O111" s="304"/>
      <c r="Q111" s="480" t="str">
        <f>'Fun Patches'!C27</f>
        <v>&lt;List Patch Here&gt;</v>
      </c>
      <c r="R111" s="481"/>
      <c r="S111" s="297" t="str">
        <f>IF('Fun Patches'!R27="A","A"," ")</f>
        <v xml:space="preserve"> </v>
      </c>
      <c r="U111" s="288"/>
      <c r="V111" s="288"/>
    </row>
    <row r="112" spans="1:23">
      <c r="A112" s="289"/>
      <c r="B112" s="292" t="str">
        <f>Badges!C356</f>
        <v>Talk to a painter</v>
      </c>
      <c r="C112" s="290" t="str">
        <f>IF(Badges!R356="A","A"," ")</f>
        <v xml:space="preserve"> </v>
      </c>
      <c r="E112" s="289"/>
      <c r="F112" s="292" t="str">
        <f>Badges!C430</f>
        <v>Make a savory snack from a</v>
      </c>
      <c r="G112" s="290" t="str">
        <f>IF(Badges!R430="A","A"," ")</f>
        <v xml:space="preserve"> </v>
      </c>
      <c r="I112" s="289"/>
      <c r="J112" s="292" t="str">
        <f>Badges!C503</f>
        <v>With an adult, find an ant trail</v>
      </c>
      <c r="K112" s="290" t="str">
        <f>IF(Badges!R503="A","A"," ")</f>
        <v xml:space="preserve"> </v>
      </c>
      <c r="M112" s="289"/>
      <c r="N112" s="292" t="str">
        <f>Badges!C580</f>
        <v xml:space="preserve">With your Brownie friends, talk </v>
      </c>
      <c r="O112" s="290" t="str">
        <f>IF(Badges!R580="A","A"," ")</f>
        <v xml:space="preserve"> </v>
      </c>
      <c r="Q112" s="480" t="str">
        <f>'Fun Patches'!C28</f>
        <v>&lt;List Patch Here&gt;</v>
      </c>
      <c r="R112" s="481"/>
      <c r="S112" s="297" t="str">
        <f>IF('Fun Patches'!R28="A","A"," ")</f>
        <v xml:space="preserve"> </v>
      </c>
      <c r="U112" s="288"/>
      <c r="V112" s="288"/>
    </row>
    <row r="113" spans="1:22">
      <c r="A113" s="289"/>
      <c r="B113" s="292" t="str">
        <f>Badges!C357</f>
        <v>Go to an art show or museum</v>
      </c>
      <c r="C113" s="290" t="str">
        <f>IF(Badges!R357="A","A"," ")</f>
        <v xml:space="preserve"> </v>
      </c>
      <c r="E113" s="289"/>
      <c r="F113" s="292" t="str">
        <f>Badges!C431</f>
        <v>Make a veggie face</v>
      </c>
      <c r="G113" s="290" t="str">
        <f>IF(Badges!R431="A","A"," ")</f>
        <v xml:space="preserve"> </v>
      </c>
      <c r="I113" s="289"/>
      <c r="J113" s="292" t="str">
        <f>Badges!C504</f>
        <v>Make a bug box</v>
      </c>
      <c r="K113" s="290" t="str">
        <f>IF(Badges!R504="A","A"," ")</f>
        <v xml:space="preserve"> </v>
      </c>
      <c r="M113" s="289">
        <v>3</v>
      </c>
      <c r="N113" s="292" t="str">
        <f>Badges!C581</f>
        <v>Involve your customers</v>
      </c>
      <c r="O113" s="304"/>
      <c r="Q113" s="480" t="str">
        <f>'Fun Patches'!C29</f>
        <v>&lt;List Patch Here&gt;</v>
      </c>
      <c r="R113" s="481"/>
      <c r="S113" s="297" t="str">
        <f>IF('Fun Patches'!R29="A","A"," ")</f>
        <v xml:space="preserve"> </v>
      </c>
      <c r="U113" s="288"/>
      <c r="V113" s="288"/>
    </row>
    <row r="114" spans="1:22">
      <c r="A114" s="289"/>
      <c r="B114" s="292" t="str">
        <f>Badges!C358</f>
        <v xml:space="preserve">Team up with an adult to find </v>
      </c>
      <c r="C114" s="290" t="str">
        <f>IF(Badges!R358="A","A"," ")</f>
        <v xml:space="preserve"> </v>
      </c>
      <c r="E114" s="289">
        <v>3</v>
      </c>
      <c r="F114" s="292" t="str">
        <f>Badges!C432</f>
        <v>Try a sweet snack</v>
      </c>
      <c r="G114" s="304"/>
      <c r="I114" s="289">
        <v>4</v>
      </c>
      <c r="J114" s="292" t="str">
        <f>Badges!C505</f>
        <v>Explore bug homes</v>
      </c>
      <c r="K114" s="304"/>
      <c r="M114" s="289"/>
      <c r="N114" s="292" t="str">
        <f>Badges!C582</f>
        <v>As you sell cookies ,ask customers</v>
      </c>
      <c r="O114" s="290" t="str">
        <f>IF(Badges!R582="A","A"," ")</f>
        <v xml:space="preserve"> </v>
      </c>
      <c r="Q114" s="480" t="str">
        <f>'Fun Patches'!C30</f>
        <v>&lt;List Patch Here&gt;</v>
      </c>
      <c r="R114" s="481"/>
      <c r="S114" s="297" t="str">
        <f>IF('Fun Patches'!R30="A","A"," ")</f>
        <v xml:space="preserve"> </v>
      </c>
      <c r="U114" s="288"/>
      <c r="V114" s="288"/>
    </row>
    <row r="115" spans="1:22">
      <c r="A115" s="289">
        <v>2</v>
      </c>
      <c r="B115" s="292" t="str">
        <f>Badges!C359</f>
        <v>Paint the real world</v>
      </c>
      <c r="C115" s="304"/>
      <c r="E115" s="289"/>
      <c r="F115" s="292" t="str">
        <f>Badges!C433</f>
        <v>Create a holiday dessert</v>
      </c>
      <c r="G115" s="290" t="str">
        <f>IF(Badges!R433="A","A"," ")</f>
        <v xml:space="preserve"> </v>
      </c>
      <c r="I115" s="289"/>
      <c r="J115" s="292" t="str">
        <f>Badges!C506</f>
        <v>Draw a cocoon</v>
      </c>
      <c r="K115" s="290" t="str">
        <f>IF(Badges!R506="A","A"," ")</f>
        <v xml:space="preserve"> </v>
      </c>
      <c r="M115" s="289">
        <v>4</v>
      </c>
      <c r="N115" s="292" t="str">
        <f>Badges!C583</f>
        <v>Practice giving back</v>
      </c>
      <c r="O115" s="304"/>
      <c r="Q115" s="480" t="str">
        <f>'Fun Patches'!C31</f>
        <v>&lt;List Patch Here&gt;</v>
      </c>
      <c r="R115" s="481"/>
      <c r="S115" s="297" t="str">
        <f>IF('Fun Patches'!R31="A","A"," ")</f>
        <v xml:space="preserve"> </v>
      </c>
      <c r="U115" s="288"/>
      <c r="V115" s="288"/>
    </row>
    <row r="116" spans="1:22">
      <c r="A116" s="289"/>
      <c r="B116" s="292" t="str">
        <f>Badges!C360</f>
        <v>Paint a portrait of a family</v>
      </c>
      <c r="C116" s="290" t="str">
        <f>IF(Badges!R360="A","A"," ")</f>
        <v xml:space="preserve"> </v>
      </c>
      <c r="E116" s="289"/>
      <c r="F116" s="292" t="str">
        <f>Badges!C434</f>
        <v>Make a snack "in disguise"</v>
      </c>
      <c r="G116" s="290" t="str">
        <f>IF(Badges!R434="A","A"," ")</f>
        <v xml:space="preserve"> </v>
      </c>
      <c r="I116" s="289"/>
      <c r="J116" s="292" t="str">
        <f>Badges!C507</f>
        <v>Make a model of a bug house</v>
      </c>
      <c r="K116" s="290" t="str">
        <f>IF(Badges!R507="A","A"," ")</f>
        <v xml:space="preserve"> </v>
      </c>
      <c r="M116" s="289"/>
      <c r="N116" s="292" t="str">
        <f>Badges!C584</f>
        <v>If you want to help others with your</v>
      </c>
      <c r="O116" s="290" t="str">
        <f>IF(Badges!R584="A","A"," ")</f>
        <v xml:space="preserve"> </v>
      </c>
      <c r="Q116" s="480" t="str">
        <f>'Fun Patches'!C32</f>
        <v>&lt;List Patch Here&gt;</v>
      </c>
      <c r="R116" s="481"/>
      <c r="S116" s="297" t="str">
        <f>IF('Fun Patches'!R32="A","A"," ")</f>
        <v xml:space="preserve"> </v>
      </c>
    </row>
    <row r="117" spans="1:22">
      <c r="A117" s="289"/>
      <c r="B117" s="292" t="str">
        <f>Badges!C361</f>
        <v>Paint an outdoor landscape</v>
      </c>
      <c r="C117" s="290" t="str">
        <f>IF(Badges!R361="A","A"," ")</f>
        <v xml:space="preserve"> </v>
      </c>
      <c r="E117" s="289"/>
      <c r="F117" s="292" t="str">
        <f>Badges!C435</f>
        <v>Make your own cookies</v>
      </c>
      <c r="G117" s="290" t="str">
        <f>IF(Badges!R435="A","A"," ")</f>
        <v xml:space="preserve"> </v>
      </c>
      <c r="I117" s="289"/>
      <c r="J117" s="292" t="str">
        <f>Badges!C508</f>
        <v>For one week, watch a spider</v>
      </c>
      <c r="K117" s="290" t="str">
        <f>IF(Badges!R508="A","A"," ")</f>
        <v xml:space="preserve"> </v>
      </c>
      <c r="M117" s="289">
        <v>5</v>
      </c>
      <c r="N117" s="292" t="str">
        <f>Badges!C585</f>
        <v>Tell your cookie customers how</v>
      </c>
      <c r="O117" s="304"/>
      <c r="Q117" s="480" t="str">
        <f>'Fun Patches'!C33</f>
        <v>&lt;List Patch Here&gt;</v>
      </c>
      <c r="R117" s="481"/>
      <c r="S117" s="297" t="str">
        <f>IF('Fun Patches'!R33="A","A"," ")</f>
        <v xml:space="preserve"> </v>
      </c>
    </row>
    <row r="118" spans="1:22">
      <c r="A118" s="289"/>
      <c r="B118" s="292" t="str">
        <f>Badges!C362</f>
        <v>Paint a still live.</v>
      </c>
      <c r="C118" s="290" t="str">
        <f>IF(Badges!R362="A","A"," ")</f>
        <v xml:space="preserve"> </v>
      </c>
      <c r="E118" s="289">
        <v>4</v>
      </c>
      <c r="F118" s="292" t="str">
        <f>Badges!C436</f>
        <v>Snack for energy</v>
      </c>
      <c r="G118" s="304"/>
      <c r="I118" s="289">
        <v>5</v>
      </c>
      <c r="J118" s="292" t="str">
        <f>Badges!C509</f>
        <v>Take a bug field trip</v>
      </c>
      <c r="K118" s="304"/>
      <c r="M118" s="289"/>
      <c r="N118" s="292" t="str">
        <f>Badges!C586</f>
        <v>Write your cookie customers</v>
      </c>
      <c r="O118" s="290" t="str">
        <f>IF(Badges!R586="A","A"," ")</f>
        <v xml:space="preserve"> </v>
      </c>
      <c r="Q118" s="480" t="str">
        <f>'Fun Patches'!C34</f>
        <v>&lt;List Patch Here&gt;</v>
      </c>
      <c r="R118" s="481"/>
      <c r="S118" s="297" t="str">
        <f>IF('Fun Patches'!R34="A","A"," ")</f>
        <v xml:space="preserve"> </v>
      </c>
    </row>
    <row r="119" spans="1:22">
      <c r="A119" s="289">
        <v>3</v>
      </c>
      <c r="B119" s="292" t="str">
        <f>Badges!C363</f>
        <v>Paint a mood</v>
      </c>
      <c r="C119" s="304"/>
      <c r="E119" s="289"/>
      <c r="F119" s="292" t="str">
        <f>Badges!C437</f>
        <v>Make no-bake energy bars</v>
      </c>
      <c r="G119" s="290" t="str">
        <f>IF(Badges!R437="A","A"," ")</f>
        <v xml:space="preserve"> </v>
      </c>
      <c r="I119" s="289"/>
      <c r="J119" s="292" t="str">
        <f>Badges!C510</f>
        <v>Visit a farm</v>
      </c>
      <c r="K119" s="290" t="str">
        <f>IF(Badges!R510="A","A"," ")</f>
        <v xml:space="preserve"> </v>
      </c>
      <c r="M119" s="349"/>
      <c r="N119" s="339"/>
      <c r="O119" s="350"/>
      <c r="Q119" s="480" t="str">
        <f>'Fun Patches'!C35</f>
        <v>&lt;List Patch Here&gt;</v>
      </c>
      <c r="R119" s="481"/>
      <c r="S119" s="297" t="str">
        <f>IF('Fun Patches'!R35="A","A"," ")</f>
        <v xml:space="preserve"> </v>
      </c>
    </row>
    <row r="120" spans="1:22">
      <c r="A120" s="289"/>
      <c r="B120" s="292" t="str">
        <f>Badges!C364</f>
        <v>Calm</v>
      </c>
      <c r="C120" s="290" t="str">
        <f>IF(Badges!R364="A","A"," ")</f>
        <v xml:space="preserve"> </v>
      </c>
      <c r="E120" s="289"/>
      <c r="F120" s="292" t="str">
        <f>Badges!C438</f>
        <v>Create a snack for a group</v>
      </c>
      <c r="G120" s="290" t="str">
        <f>IF(Badges!R438="A","A"," ")</f>
        <v xml:space="preserve"> </v>
      </c>
      <c r="I120" s="289"/>
      <c r="J120" s="292" t="str">
        <f>Badges!C511</f>
        <v>Take a bug walk or bug hike</v>
      </c>
      <c r="K120" s="290" t="str">
        <f>IF(Badges!R511="A","A"," ")</f>
        <v xml:space="preserve"> </v>
      </c>
      <c r="M120" s="464" t="s">
        <v>127</v>
      </c>
      <c r="N120" s="468"/>
      <c r="O120" s="468"/>
      <c r="Q120" s="480" t="str">
        <f>'Fun Patches'!C36</f>
        <v>&lt;List Patch Here&gt;</v>
      </c>
      <c r="R120" s="481"/>
      <c r="S120" s="297" t="str">
        <f>IF('Fun Patches'!R36="A","A"," ")</f>
        <v xml:space="preserve"> </v>
      </c>
    </row>
    <row r="121" spans="1:22">
      <c r="A121" s="289"/>
      <c r="B121" s="292" t="str">
        <f>Badges!C365</f>
        <v>Happy</v>
      </c>
      <c r="C121" s="290" t="str">
        <f>IF(Badges!R365="A","A"," ")</f>
        <v xml:space="preserve"> </v>
      </c>
      <c r="E121" s="289"/>
      <c r="F121" s="292" t="str">
        <f>Badges!C439</f>
        <v>Make a lunchtime snack</v>
      </c>
      <c r="G121" s="290" t="str">
        <f>IF(Badges!R439="A","A"," ")</f>
        <v xml:space="preserve"> </v>
      </c>
      <c r="I121" s="289"/>
      <c r="J121" s="292" t="str">
        <f>Badges!C512</f>
        <v>Visit a museum, zoo, or botanical</v>
      </c>
      <c r="K121" s="290" t="str">
        <f>IF(Badges!R512="A","A"," ")</f>
        <v xml:space="preserve"> </v>
      </c>
      <c r="M121" s="482" t="str">
        <f>'Fun Patches'!C5</f>
        <v>&lt;List Patch Here&gt;</v>
      </c>
      <c r="N121" s="483"/>
      <c r="O121" s="290" t="str">
        <f>IF('Fun Patches'!R5="A","A"," ")</f>
        <v xml:space="preserve"> </v>
      </c>
      <c r="Q121" s="480" t="str">
        <f>'Fun Patches'!C37</f>
        <v>&lt;List Patch Here&gt;</v>
      </c>
      <c r="R121" s="481"/>
      <c r="S121" s="297" t="str">
        <f>IF('Fun Patches'!R37="A","A"," ")</f>
        <v xml:space="preserve"> </v>
      </c>
    </row>
    <row r="122" spans="1:22">
      <c r="A122" s="289"/>
      <c r="B122" s="292" t="str">
        <f>Badges!C366</f>
        <v>Angry</v>
      </c>
      <c r="C122" s="290" t="str">
        <f>IF(Badges!R366="A","A"," ")</f>
        <v xml:space="preserve"> </v>
      </c>
      <c r="E122" s="289">
        <v>5</v>
      </c>
      <c r="F122" s="292" t="str">
        <f>Badges!C440</f>
        <v>Slurp a snack</v>
      </c>
      <c r="G122" s="304"/>
      <c r="I122" s="466" t="str">
        <f>Badges!B516</f>
        <v>Money Manager</v>
      </c>
      <c r="J122" s="467"/>
      <c r="K122" s="467"/>
      <c r="M122" s="480" t="str">
        <f>'Fun Patches'!C6</f>
        <v>&lt;List Patch Here&gt;</v>
      </c>
      <c r="N122" s="481"/>
      <c r="O122" s="297" t="str">
        <f>IF('Fun Patches'!R6="A","A"," ")</f>
        <v xml:space="preserve"> </v>
      </c>
      <c r="Q122" s="480" t="str">
        <f>'Fun Patches'!C38</f>
        <v>&lt;List Patch Here&gt;</v>
      </c>
      <c r="R122" s="481"/>
      <c r="S122" s="297" t="str">
        <f>IF('Fun Patches'!R38="A","A"," ")</f>
        <v xml:space="preserve"> </v>
      </c>
    </row>
    <row r="123" spans="1:22">
      <c r="A123" s="289">
        <v>4</v>
      </c>
      <c r="B123" s="292" t="str">
        <f>Badges!C367</f>
        <v>Paint without brushes</v>
      </c>
      <c r="C123" s="304"/>
      <c r="E123" s="289"/>
      <c r="F123" s="292" t="str">
        <f>Badges!C441</f>
        <v>Make your own milk shake</v>
      </c>
      <c r="G123" s="290" t="str">
        <f>IF(Badges!R441="A","A"," ")</f>
        <v xml:space="preserve"> </v>
      </c>
      <c r="I123" s="289">
        <v>1</v>
      </c>
      <c r="J123" s="292" t="str">
        <f>Badges!C517</f>
        <v>Shop for elf items with your elf doll</v>
      </c>
      <c r="K123" s="304"/>
      <c r="M123" s="480" t="str">
        <f>'Fun Patches'!C7</f>
        <v>&lt;List Patch Here&gt;</v>
      </c>
      <c r="N123" s="481"/>
      <c r="O123" s="297" t="str">
        <f>IF('Fun Patches'!R7="A","A"," ")</f>
        <v xml:space="preserve"> </v>
      </c>
      <c r="Q123" s="480" t="str">
        <f>'Fun Patches'!C39</f>
        <v>&lt;List Patch Here&gt;</v>
      </c>
      <c r="R123" s="481"/>
      <c r="S123" s="297" t="str">
        <f>IF('Fun Patches'!R39="A","A"," ")</f>
        <v xml:space="preserve"> </v>
      </c>
    </row>
    <row r="124" spans="1:22">
      <c r="A124" s="289"/>
      <c r="B124" s="292" t="str">
        <f>Badges!C368</f>
        <v>Paint something from nature</v>
      </c>
      <c r="C124" s="290" t="str">
        <f>IF(Badges!R368="A","A"," ")</f>
        <v xml:space="preserve"> </v>
      </c>
      <c r="E124" s="289"/>
      <c r="F124" s="292" t="str">
        <f>Badges!C442</f>
        <v>Make your own fruit smoothie</v>
      </c>
      <c r="G124" s="290" t="str">
        <f>IF(Badges!R442="A","A"," ")</f>
        <v xml:space="preserve"> </v>
      </c>
      <c r="I124" s="289"/>
      <c r="J124" s="292" t="str">
        <f>Badges!C518</f>
        <v>Go shopping…at home</v>
      </c>
      <c r="K124" s="290" t="str">
        <f>IF(Badges!R518="A","A"," ")</f>
        <v xml:space="preserve"> </v>
      </c>
      <c r="M124" s="480" t="str">
        <f>'Fun Patches'!C8</f>
        <v>&lt;List Patch Here&gt;</v>
      </c>
      <c r="N124" s="481"/>
      <c r="O124" s="297" t="str">
        <f>IF('Fun Patches'!R8="A","A"," ")</f>
        <v xml:space="preserve"> </v>
      </c>
      <c r="Q124" s="480" t="str">
        <f>'Fun Patches'!C40</f>
        <v>&lt;List Patch Here&gt;</v>
      </c>
      <c r="R124" s="481"/>
      <c r="S124" s="297" t="str">
        <f>IF('Fun Patches'!R40="A","A"," ")</f>
        <v xml:space="preserve"> </v>
      </c>
    </row>
    <row r="125" spans="1:22">
      <c r="A125" s="289"/>
      <c r="B125" s="292" t="str">
        <f>Badges!C369</f>
        <v>Paint with indoor objects</v>
      </c>
      <c r="C125" s="290" t="str">
        <f>IF(Badges!R369="A","A"," ")</f>
        <v xml:space="preserve"> </v>
      </c>
      <c r="E125" s="289"/>
      <c r="F125" s="292" t="str">
        <f>Badges!C443</f>
        <v>Make your own party punch</v>
      </c>
      <c r="G125" s="290" t="str">
        <f>IF(Badges!R443="A","A"," ")</f>
        <v xml:space="preserve"> </v>
      </c>
      <c r="I125" s="289"/>
      <c r="J125" s="292" t="str">
        <f>Badges!C519</f>
        <v>Go shopping with a Brownie friends</v>
      </c>
      <c r="K125" s="290" t="str">
        <f>IF(Badges!R519="A","A"," ")</f>
        <v xml:space="preserve"> </v>
      </c>
      <c r="M125" s="480" t="str">
        <f>'Fun Patches'!C9</f>
        <v>&lt;List Patch Here&gt;</v>
      </c>
      <c r="N125" s="481"/>
      <c r="O125" s="297" t="str">
        <f>IF('Fun Patches'!R9="A","A"," ")</f>
        <v xml:space="preserve"> </v>
      </c>
      <c r="Q125" s="480" t="str">
        <f>'Fun Patches'!C41</f>
        <v>&lt;List Patch Here&gt;</v>
      </c>
      <c r="R125" s="481"/>
      <c r="S125" s="297" t="str">
        <f>IF('Fun Patches'!R41="A","A"," ")</f>
        <v xml:space="preserve"> </v>
      </c>
    </row>
    <row r="126" spans="1:22">
      <c r="A126" s="289"/>
      <c r="B126" s="292" t="str">
        <f>Badges!C370</f>
        <v>Paint with a stamp</v>
      </c>
      <c r="C126" s="290" t="str">
        <f>IF(Badges!R370="A","A"," ")</f>
        <v xml:space="preserve"> </v>
      </c>
      <c r="E126" s="466" t="str">
        <f>Badges!B446</f>
        <v>Brownie First Aid</v>
      </c>
      <c r="F126" s="467"/>
      <c r="G126" s="467"/>
      <c r="I126" s="289"/>
      <c r="J126" s="292" t="str">
        <f>Badges!C520</f>
        <v>Go shopping with your Brownie</v>
      </c>
      <c r="K126" s="290" t="str">
        <f>IF(Badges!R520="A","A"," ")</f>
        <v xml:space="preserve"> </v>
      </c>
      <c r="M126" s="480" t="str">
        <f>'Fun Patches'!C10</f>
        <v>&lt;List Patch Here&gt;</v>
      </c>
      <c r="N126" s="481"/>
      <c r="O126" s="297" t="str">
        <f>IF('Fun Patches'!R10="A","A"," ")</f>
        <v xml:space="preserve"> </v>
      </c>
      <c r="Q126" s="480" t="str">
        <f>'Fun Patches'!C42</f>
        <v>&lt;List Patch Here&gt;</v>
      </c>
      <c r="R126" s="481"/>
      <c r="S126" s="297" t="str">
        <f>IF('Fun Patches'!R42="A","A"," ")</f>
        <v xml:space="preserve"> </v>
      </c>
    </row>
    <row r="127" spans="1:22">
      <c r="A127" s="289">
        <v>5</v>
      </c>
      <c r="B127" s="292" t="str">
        <f>Badges!C371</f>
        <v>Paint a mural</v>
      </c>
      <c r="C127" s="304"/>
      <c r="E127" s="289">
        <v>1</v>
      </c>
      <c r="F127" s="292" t="str">
        <f>Badges!C447</f>
        <v>Find out how to get help from 911</v>
      </c>
      <c r="G127" s="304"/>
      <c r="I127" s="289">
        <v>2</v>
      </c>
      <c r="J127" s="292" t="str">
        <f>Badges!C521</f>
        <v>Go grocery shopping</v>
      </c>
      <c r="K127" s="304"/>
      <c r="M127" s="480" t="str">
        <f>'Fun Patches'!C11</f>
        <v>&lt;List Patch Here&gt;</v>
      </c>
      <c r="N127" s="481"/>
      <c r="O127" s="297" t="str">
        <f>IF('Fun Patches'!R11="A","A"," ")</f>
        <v xml:space="preserve"> </v>
      </c>
      <c r="Q127" s="480" t="str">
        <f>'Fun Patches'!C43</f>
        <v>&lt;List Patch Here&gt;</v>
      </c>
      <c r="R127" s="481"/>
      <c r="S127" s="297" t="str">
        <f>IF('Fun Patches'!R43="A","A"," ")</f>
        <v xml:space="preserve"> </v>
      </c>
    </row>
    <row r="128" spans="1:22">
      <c r="A128" s="289"/>
      <c r="B128" s="292" t="str">
        <f>Badges!C372</f>
        <v>Paint a mural that tells a story</v>
      </c>
      <c r="C128" s="290" t="str">
        <f>IF(Badges!R372="A","A"," ")</f>
        <v xml:space="preserve"> </v>
      </c>
      <c r="E128" s="289"/>
      <c r="F128" s="292" t="str">
        <f>Badges!C448</f>
        <v>Role-play 911</v>
      </c>
      <c r="G128" s="290" t="str">
        <f>IF(Badges!R448="A","A"," ")</f>
        <v xml:space="preserve"> </v>
      </c>
      <c r="I128" s="289"/>
      <c r="J128" s="292" t="str">
        <f>Badges!C522</f>
        <v>Shop at a store</v>
      </c>
      <c r="K128" s="290" t="str">
        <f>IF(Badges!R522="A","A"," ")</f>
        <v xml:space="preserve"> </v>
      </c>
      <c r="M128" s="480" t="str">
        <f>'Fun Patches'!C12</f>
        <v>&lt;List Patch Here&gt;</v>
      </c>
      <c r="N128" s="481"/>
      <c r="O128" s="297" t="str">
        <f>IF('Fun Patches'!R12="A","A"," ")</f>
        <v xml:space="preserve"> </v>
      </c>
      <c r="Q128" s="480" t="str">
        <f>'Fun Patches'!C44</f>
        <v>&lt;List Patch Here&gt;</v>
      </c>
      <c r="R128" s="481"/>
      <c r="S128" s="297" t="str">
        <f>IF('Fun Patches'!R44="A","A"," ")</f>
        <v xml:space="preserve"> </v>
      </c>
    </row>
    <row r="129" spans="1:19">
      <c r="A129" s="289"/>
      <c r="B129" s="292" t="str">
        <f>Badges!C373</f>
        <v>Paint a mural about your Girl</v>
      </c>
      <c r="C129" s="290" t="str">
        <f>IF(Badges!R373="A","A"," ")</f>
        <v xml:space="preserve"> </v>
      </c>
      <c r="E129" s="289"/>
      <c r="F129" s="292" t="str">
        <f>Badges!C449</f>
        <v>Practice 911 with a friend or family</v>
      </c>
      <c r="G129" s="290" t="str">
        <f>IF(Badges!R449="A","A"," ")</f>
        <v xml:space="preserve"> </v>
      </c>
      <c r="I129" s="289"/>
      <c r="J129" s="292" t="str">
        <f>Badges!C523</f>
        <v>Shop on paper</v>
      </c>
      <c r="K129" s="290" t="str">
        <f>IF(Badges!R523="A","A"," ")</f>
        <v xml:space="preserve"> </v>
      </c>
      <c r="M129" s="480" t="str">
        <f>'Fun Patches'!C13</f>
        <v>&lt;List Patch Here&gt;</v>
      </c>
      <c r="N129" s="481"/>
      <c r="O129" s="297" t="str">
        <f>IF('Fun Patches'!R13="A","A"," ")</f>
        <v xml:space="preserve"> </v>
      </c>
      <c r="Q129" s="480" t="str">
        <f>'Fun Patches'!C45</f>
        <v>&lt;List Patch Here&gt;</v>
      </c>
      <c r="R129" s="481"/>
      <c r="S129" s="297" t="str">
        <f>IF('Fun Patches'!R45="A","A"," ")</f>
        <v xml:space="preserve"> </v>
      </c>
    </row>
    <row r="130" spans="1:19">
      <c r="A130" s="289"/>
      <c r="B130" s="292" t="str">
        <f>Badges!C374</f>
        <v>Paint a mural that tells the story</v>
      </c>
      <c r="C130" s="290" t="str">
        <f>IF(Badges!R374="A","A"," ")</f>
        <v xml:space="preserve"> </v>
      </c>
      <c r="E130" s="289"/>
      <c r="F130" s="292" t="str">
        <f>Badges!C450</f>
        <v>Get advice from an expert</v>
      </c>
      <c r="G130" s="290" t="str">
        <f>IF(Badges!R450="A","A"," ")</f>
        <v xml:space="preserve"> </v>
      </c>
      <c r="I130" s="289"/>
      <c r="J130" s="292" t="str">
        <f>Badges!C524</f>
        <v>Shop online</v>
      </c>
      <c r="K130" s="290" t="str">
        <f>IF(Badges!R524="A","A"," ")</f>
        <v xml:space="preserve"> </v>
      </c>
      <c r="M130" s="480" t="str">
        <f>'Fun Patches'!C14</f>
        <v>&lt;List Patch Here&gt;</v>
      </c>
      <c r="N130" s="481"/>
      <c r="O130" s="297" t="str">
        <f>IF('Fun Patches'!R14="A","A"," ")</f>
        <v xml:space="preserve"> </v>
      </c>
      <c r="Q130" s="480" t="str">
        <f>'Fun Patches'!C46</f>
        <v>&lt;List Patch Here&gt;</v>
      </c>
      <c r="R130" s="481"/>
      <c r="S130" s="297" t="str">
        <f>IF('Fun Patches'!R46="A","A"," ")</f>
        <v xml:space="preserve"> </v>
      </c>
    </row>
    <row r="131" spans="1:19">
      <c r="A131" s="466" t="str">
        <f>Badges!B377</f>
        <v>Fair Play</v>
      </c>
      <c r="B131" s="467"/>
      <c r="C131" s="467"/>
      <c r="E131" s="289">
        <v>2</v>
      </c>
      <c r="F131" s="292" t="str">
        <f>Badges!C451</f>
        <v>Talk to someone who treats injured</v>
      </c>
      <c r="G131" s="304"/>
      <c r="I131" s="289">
        <v>3</v>
      </c>
      <c r="J131" s="292" t="str">
        <f>Badges!C525</f>
        <v>Go clothes shopping</v>
      </c>
      <c r="K131" s="304"/>
      <c r="M131" s="480" t="str">
        <f>'Fun Patches'!C15</f>
        <v>&lt;List Patch Here&gt;</v>
      </c>
      <c r="N131" s="481"/>
      <c r="O131" s="297" t="str">
        <f>IF('Fun Patches'!R15="A","A"," ")</f>
        <v xml:space="preserve"> </v>
      </c>
      <c r="Q131" s="482" t="str">
        <f>'Fun Patches'!C47</f>
        <v>&lt;List Patch Here&gt;</v>
      </c>
      <c r="R131" s="483"/>
      <c r="S131" s="290" t="str">
        <f>IF('Fun Patches'!R47="A","A"," ")</f>
        <v xml:space="preserve"> </v>
      </c>
    </row>
    <row r="132" spans="1:19">
      <c r="A132" s="289">
        <v>1</v>
      </c>
      <c r="B132" s="292" t="str">
        <f>Badges!C378</f>
        <v>Follow the rules</v>
      </c>
      <c r="C132" s="304"/>
      <c r="E132" s="289"/>
      <c r="F132" s="292" t="str">
        <f>Badges!C452</f>
        <v>Interview a medical professional</v>
      </c>
      <c r="G132" s="290" t="str">
        <f>IF(Badges!R452="A","A"," ")</f>
        <v xml:space="preserve"> </v>
      </c>
      <c r="I132" s="289"/>
      <c r="J132" s="292" t="str">
        <f>Badges!C526</f>
        <v>Browse through catalogs</v>
      </c>
      <c r="K132" s="290" t="str">
        <f>IF(Badges!R526="A","A"," ")</f>
        <v xml:space="preserve"> </v>
      </c>
      <c r="M132" s="480" t="str">
        <f>'Fun Patches'!C16</f>
        <v>&lt;List Patch Here&gt;</v>
      </c>
      <c r="N132" s="481"/>
      <c r="O132" s="297" t="str">
        <f>IF('Fun Patches'!R16="A","A"," ")</f>
        <v xml:space="preserve"> </v>
      </c>
      <c r="Q132" s="480" t="str">
        <f>'Fun Patches'!C48</f>
        <v>&lt;List Patch Here&gt;</v>
      </c>
      <c r="R132" s="481"/>
      <c r="S132" s="297" t="str">
        <f>IF('Fun Patches'!R48="A","A"," ")</f>
        <v xml:space="preserve"> </v>
      </c>
    </row>
    <row r="133" spans="1:19">
      <c r="A133" s="289"/>
      <c r="B133" s="292" t="str">
        <f>Badges!C379</f>
        <v>Teach the rules of an active</v>
      </c>
      <c r="C133" s="290" t="str">
        <f>IF(Badges!R379="A","A"," ")</f>
        <v xml:space="preserve"> </v>
      </c>
      <c r="E133" s="289"/>
      <c r="F133" s="292" t="str">
        <f>Badges!C453</f>
        <v>Talk to the police</v>
      </c>
      <c r="G133" s="290" t="str">
        <f>IF(Badges!R453="A","A"," ")</f>
        <v xml:space="preserve"> </v>
      </c>
      <c r="I133" s="289"/>
      <c r="J133" s="292" t="str">
        <f>Badges!C527</f>
        <v>Go to the mall</v>
      </c>
      <c r="K133" s="290" t="str">
        <f>IF(Badges!R527="A","A"," ")</f>
        <v xml:space="preserve"> </v>
      </c>
      <c r="M133" s="482" t="str">
        <f>'Fun Patches'!C17</f>
        <v>&lt;List Patch Here&gt;</v>
      </c>
      <c r="N133" s="483"/>
      <c r="O133" s="290" t="str">
        <f>IF('Fun Patches'!R17="A","A"," ")</f>
        <v xml:space="preserve"> </v>
      </c>
      <c r="Q133" s="480" t="str">
        <f>'Fun Patches'!C49</f>
        <v>&lt;List Patch Here&gt;</v>
      </c>
      <c r="R133" s="481"/>
      <c r="S133" s="297" t="str">
        <f>IF('Fun Patches'!R49="A","A"," ")</f>
        <v xml:space="preserve"> </v>
      </c>
    </row>
    <row r="134" spans="1:19">
      <c r="A134" s="289"/>
      <c r="B134" s="292" t="str">
        <f>Badges!C380</f>
        <v>Make up two new rules for hide</v>
      </c>
      <c r="C134" s="290" t="str">
        <f>IF(Badges!R380="A","A"," ")</f>
        <v xml:space="preserve"> </v>
      </c>
      <c r="E134" s="289"/>
      <c r="F134" s="292" t="str">
        <f>Badges!C454</f>
        <v>Visit a fire station</v>
      </c>
      <c r="G134" s="290" t="str">
        <f>IF(Badges!R454="A","A"," ")</f>
        <v xml:space="preserve"> </v>
      </c>
      <c r="I134" s="289"/>
      <c r="J134" s="292" t="str">
        <f>Badges!C528</f>
        <v>Shop secondhand</v>
      </c>
      <c r="K134" s="290" t="str">
        <f>IF(Badges!R528="A","A"," ")</f>
        <v xml:space="preserve"> </v>
      </c>
      <c r="M134" s="480" t="str">
        <f>'Fun Patches'!C18</f>
        <v>&lt;List Patch Here&gt;</v>
      </c>
      <c r="N134" s="481"/>
      <c r="O134" s="297" t="str">
        <f>IF('Fun Patches'!R18="A","A"," ")</f>
        <v xml:space="preserve"> </v>
      </c>
      <c r="Q134" s="480" t="str">
        <f>'Fun Patches'!C50</f>
        <v>&lt;List Patch Here&gt;</v>
      </c>
      <c r="R134" s="481"/>
      <c r="S134" s="297" t="str">
        <f>IF('Fun Patches'!R50="A","A"," ")</f>
        <v xml:space="preserve"> </v>
      </c>
    </row>
    <row r="135" spans="1:19">
      <c r="A135" s="289"/>
      <c r="B135" s="292" t="str">
        <f>Badges!C381</f>
        <v>Learn two rules for a sport or</v>
      </c>
      <c r="C135" s="290" t="str">
        <f>IF(Badges!R381="A","A"," ")</f>
        <v xml:space="preserve"> </v>
      </c>
      <c r="E135" s="289">
        <v>3</v>
      </c>
      <c r="F135" s="292" t="str">
        <f>Badges!C455</f>
        <v>Make a first aid kit</v>
      </c>
      <c r="G135" s="304"/>
      <c r="I135" s="289">
        <v>4</v>
      </c>
      <c r="J135" s="292" t="str">
        <f>Badges!C529</f>
        <v>Get ready for school</v>
      </c>
      <c r="K135" s="304"/>
      <c r="M135" s="480" t="str">
        <f>'Fun Patches'!C19</f>
        <v>&lt;List Patch Here&gt;</v>
      </c>
      <c r="N135" s="481"/>
      <c r="O135" s="297" t="str">
        <f>IF('Fun Patches'!R19="A","A"," ")</f>
        <v xml:space="preserve"> </v>
      </c>
      <c r="Q135" s="480" t="str">
        <f>'Fun Patches'!C51</f>
        <v>&lt;List Patch Here&gt;</v>
      </c>
      <c r="R135" s="481"/>
      <c r="S135" s="297" t="str">
        <f>IF('Fun Patches'!R51="A","A"," ")</f>
        <v xml:space="preserve"> </v>
      </c>
    </row>
    <row r="136" spans="1:19">
      <c r="A136" s="289">
        <v>2</v>
      </c>
      <c r="B136" s="292" t="str">
        <f>Badges!C382</f>
        <v>Include everyone</v>
      </c>
      <c r="C136" s="304"/>
      <c r="E136" s="289"/>
      <c r="F136" s="292" t="str">
        <f>Badges!C456</f>
        <v>Make a first aid kit for your home</v>
      </c>
      <c r="G136" s="290" t="str">
        <f>IF(Badges!R456="A","A"," ")</f>
        <v xml:space="preserve"> </v>
      </c>
      <c r="I136" s="289"/>
      <c r="J136" s="292" t="str">
        <f>Badges!C530</f>
        <v>You have $15 total</v>
      </c>
      <c r="K136" s="290" t="str">
        <f>IF(Badges!R530="A","A"," ")</f>
        <v xml:space="preserve"> </v>
      </c>
      <c r="M136" s="480" t="str">
        <f>'Fun Patches'!C20</f>
        <v>&lt;List Patch Here&gt;</v>
      </c>
      <c r="N136" s="481"/>
      <c r="O136" s="297" t="str">
        <f>IF('Fun Patches'!R20="A","A"," ")</f>
        <v xml:space="preserve"> </v>
      </c>
      <c r="Q136" s="480" t="str">
        <f>'Fun Patches'!C52</f>
        <v>&lt;List Patch Here&gt;</v>
      </c>
      <c r="R136" s="481"/>
      <c r="S136" s="297" t="str">
        <f>IF('Fun Patches'!R52="A","A"," ")</f>
        <v xml:space="preserve"> </v>
      </c>
    </row>
    <row r="137" spans="1:19">
      <c r="A137" s="289"/>
      <c r="B137" s="292" t="str">
        <f>Badges!C383</f>
        <v>Ask a woman about Title IX</v>
      </c>
      <c r="C137" s="290" t="str">
        <f>IF(Badges!R383="A","A"," ")</f>
        <v xml:space="preserve"> </v>
      </c>
      <c r="E137" s="289"/>
      <c r="F137" s="292" t="str">
        <f>Badges!C457</f>
        <v>Make a kit for your Girl Scout</v>
      </c>
      <c r="G137" s="290" t="str">
        <f>IF(Badges!R457="A","A"," ")</f>
        <v xml:space="preserve"> </v>
      </c>
      <c r="I137" s="289"/>
      <c r="J137" s="292" t="str">
        <f>Badges!C531</f>
        <v>You have $30 total</v>
      </c>
      <c r="K137" s="290" t="str">
        <f>IF(Badges!R531="A","A"," ")</f>
        <v xml:space="preserve"> </v>
      </c>
      <c r="M137" s="480" t="str">
        <f>'Fun Patches'!C21</f>
        <v>&lt;List Patch Here&gt;</v>
      </c>
      <c r="N137" s="481"/>
      <c r="O137" s="297" t="str">
        <f>IF('Fun Patches'!R21="A","A"," ")</f>
        <v xml:space="preserve"> </v>
      </c>
      <c r="Q137" s="480" t="str">
        <f>'Fun Patches'!C53</f>
        <v>&lt;List Patch Here&gt;</v>
      </c>
      <c r="R137" s="481"/>
      <c r="S137" s="297" t="str">
        <f>IF('Fun Patches'!R53="A","A"," ")</f>
        <v xml:space="preserve"> </v>
      </c>
    </row>
    <row r="138" spans="1:19">
      <c r="A138" s="289"/>
      <c r="B138" s="292" t="str">
        <f>Badges!C384</f>
        <v>Find a sport that women play</v>
      </c>
      <c r="C138" s="290" t="str">
        <f>IF(Badges!R384="A","A"," ")</f>
        <v xml:space="preserve"> </v>
      </c>
      <c r="E138" s="289"/>
      <c r="F138" s="292" t="str">
        <f>Badges!C458</f>
        <v>Make a first aid kit and donate it</v>
      </c>
      <c r="G138" s="290" t="str">
        <f>IF(Badges!R458="A","A"," ")</f>
        <v xml:space="preserve"> </v>
      </c>
      <c r="I138" s="289"/>
      <c r="J138" s="292" t="str">
        <f>Badges!C532</f>
        <v>Pool your money</v>
      </c>
      <c r="K138" s="290" t="str">
        <f>IF(Badges!R532="A","A"," ")</f>
        <v xml:space="preserve"> </v>
      </c>
      <c r="M138" s="480" t="str">
        <f>'Fun Patches'!C22</f>
        <v>&lt;List Patch Here&gt;</v>
      </c>
      <c r="N138" s="481"/>
      <c r="O138" s="297" t="str">
        <f>IF('Fun Patches'!R22="A","A"," ")</f>
        <v xml:space="preserve"> </v>
      </c>
      <c r="Q138" s="480" t="str">
        <f>'Fun Patches'!C54</f>
        <v>&lt;List Patch Here&gt;</v>
      </c>
      <c r="R138" s="481"/>
      <c r="S138" s="297" t="str">
        <f>IF('Fun Patches'!R54="A","A"," ")</f>
        <v xml:space="preserve"> </v>
      </c>
    </row>
    <row r="139" spans="1:19">
      <c r="A139" s="289"/>
      <c r="B139" s="292" t="str">
        <f>Badges!C385</f>
        <v>Learn about disabilities and</v>
      </c>
      <c r="C139" s="290" t="str">
        <f>IF(Badges!R385="A","A"," ")</f>
        <v xml:space="preserve"> </v>
      </c>
      <c r="M139" s="480" t="str">
        <f>'Fun Patches'!C23</f>
        <v>&lt;List Patch Here&gt;</v>
      </c>
      <c r="N139" s="481"/>
      <c r="O139" s="297" t="str">
        <f>IF('Fun Patches'!R23="A","A"," ")</f>
        <v xml:space="preserve"> </v>
      </c>
    </row>
    <row r="140" spans="1:19" ht="23.25">
      <c r="A140" s="471" t="str">
        <f ca="1">MID(CELL("filename",A78),FIND(IF(ISERROR(FIND("]",CELL("filename",A78))),"$","]"),CELL("filename",A78))+1,256)</f>
        <v>Brownie 15</v>
      </c>
      <c r="B140" s="471"/>
      <c r="C140" s="471"/>
      <c r="E140" s="472" t="s">
        <v>84</v>
      </c>
      <c r="F140" s="473"/>
      <c r="G140" s="474"/>
      <c r="I140" s="472" t="s">
        <v>84</v>
      </c>
      <c r="J140" s="473"/>
      <c r="K140" s="474"/>
      <c r="M140" s="472" t="s">
        <v>84</v>
      </c>
      <c r="N140" s="473"/>
      <c r="O140" s="474"/>
      <c r="Q140" s="472" t="s">
        <v>84</v>
      </c>
      <c r="R140" s="473"/>
      <c r="S140" s="474"/>
    </row>
    <row r="141" spans="1:19">
      <c r="A141" s="110"/>
      <c r="B141" s="133"/>
      <c r="C141" s="286" t="s">
        <v>736</v>
      </c>
      <c r="E141" s="284" t="str">
        <f>'Council Own'!B30</f>
        <v>&lt;&lt;List Badge Here&gt;&gt;</v>
      </c>
      <c r="F141" s="284"/>
      <c r="G141" s="284"/>
      <c r="I141" s="284" t="str">
        <f>'Council Own'!B54</f>
        <v>&lt;&lt;List Badge Here&gt;&gt;</v>
      </c>
      <c r="J141" s="284"/>
      <c r="K141" s="284"/>
      <c r="M141" s="284" t="str">
        <f>'Council Own'!B78</f>
        <v>&lt;&lt;List Badge Here&gt;&gt;</v>
      </c>
      <c r="N141" s="284"/>
      <c r="O141" s="284"/>
      <c r="Q141" s="284" t="str">
        <f>'Council Own'!B102</f>
        <v>&lt;&lt;List Badge Here&gt;&gt;</v>
      </c>
      <c r="R141" s="284"/>
      <c r="S141" s="284"/>
    </row>
    <row r="142" spans="1:19">
      <c r="A142" s="491" t="s">
        <v>84</v>
      </c>
      <c r="B142" s="492"/>
      <c r="C142" s="493"/>
      <c r="E142" s="289">
        <v>1</v>
      </c>
      <c r="F142" s="354" t="str">
        <f>'Council Own'!C31</f>
        <v>&lt;List Requirement Here&gt;</v>
      </c>
      <c r="G142" s="297" t="str">
        <f>IF('Council Own'!R31="A","A"," ")</f>
        <v xml:space="preserve"> </v>
      </c>
      <c r="I142" s="289">
        <v>1</v>
      </c>
      <c r="J142" s="354" t="str">
        <f>'Council Own'!C55</f>
        <v>&lt;List Requirement Here&gt;</v>
      </c>
      <c r="K142" s="297" t="str">
        <f>IF('Council Own'!R55="A","A"," ")</f>
        <v xml:space="preserve"> </v>
      </c>
      <c r="M142" s="289">
        <v>1</v>
      </c>
      <c r="N142" s="354" t="str">
        <f>'Council Own'!C79</f>
        <v>&lt;List Requirement Here&gt;</v>
      </c>
      <c r="O142" s="297" t="str">
        <f>IF('Council Own'!R79="A","A"," ")</f>
        <v xml:space="preserve"> </v>
      </c>
      <c r="Q142" s="289">
        <v>1</v>
      </c>
      <c r="R142" s="354" t="str">
        <f>'Council Own'!C103</f>
        <v>&lt;List Requirement Here&gt;</v>
      </c>
      <c r="S142" s="297" t="str">
        <f>IF('Council Own'!R103="A","A"," ")</f>
        <v xml:space="preserve"> </v>
      </c>
    </row>
    <row r="143" spans="1:19">
      <c r="A143" s="499" t="str">
        <f>'Council Own'!B6</f>
        <v>&lt;&lt;List Badge Here&gt;&gt;</v>
      </c>
      <c r="B143" s="500"/>
      <c r="C143" s="291" t="str">
        <f>IF('Council Own'!R28="C","C",IF('Council Own'!R28="P","P",""))</f>
        <v/>
      </c>
      <c r="E143" s="289"/>
      <c r="F143" s="354" t="str">
        <f>'Council Own'!C32</f>
        <v>&lt;List Requirement Here&gt;</v>
      </c>
      <c r="G143" s="297" t="str">
        <f>IF('Council Own'!R32="A","A"," ")</f>
        <v xml:space="preserve"> </v>
      </c>
      <c r="I143" s="289"/>
      <c r="J143" s="354" t="str">
        <f>'Council Own'!C56</f>
        <v>&lt;List Requirement Here&gt;</v>
      </c>
      <c r="K143" s="297" t="str">
        <f>IF('Council Own'!R56="A","A"," ")</f>
        <v xml:space="preserve"> </v>
      </c>
      <c r="M143" s="289"/>
      <c r="N143" s="354" t="str">
        <f>'Council Own'!C80</f>
        <v>&lt;List Requirement Here&gt;</v>
      </c>
      <c r="O143" s="297" t="str">
        <f>IF('Council Own'!R80="A","A"," ")</f>
        <v xml:space="preserve"> </v>
      </c>
      <c r="Q143" s="289"/>
      <c r="R143" s="354" t="str">
        <f>'Council Own'!C104</f>
        <v>&lt;List Requirement Here&gt;</v>
      </c>
      <c r="S143" s="297" t="str">
        <f>IF('Council Own'!R104="A","A"," ")</f>
        <v xml:space="preserve"> </v>
      </c>
    </row>
    <row r="144" spans="1:19">
      <c r="A144" s="499" t="str">
        <f>'Council Own'!B30</f>
        <v>&lt;&lt;List Badge Here&gt;&gt;</v>
      </c>
      <c r="B144" s="500"/>
      <c r="C144" s="291" t="str">
        <f>IF('Council Own'!R52="C","C",IF('Council Own'!R52="P","P",""))</f>
        <v/>
      </c>
      <c r="E144" s="289"/>
      <c r="F144" s="354" t="str">
        <f>'Council Own'!C33</f>
        <v>&lt;List Requirement Here&gt;</v>
      </c>
      <c r="G144" s="297" t="str">
        <f>IF('Council Own'!R33="A","A"," ")</f>
        <v xml:space="preserve"> </v>
      </c>
      <c r="I144" s="289"/>
      <c r="J144" s="354" t="str">
        <f>'Council Own'!C57</f>
        <v>&lt;List Requirement Here&gt;</v>
      </c>
      <c r="K144" s="297" t="str">
        <f>IF('Council Own'!R57="A","A"," ")</f>
        <v xml:space="preserve"> </v>
      </c>
      <c r="M144" s="289"/>
      <c r="N144" s="354" t="str">
        <f>'Council Own'!C81</f>
        <v>&lt;List Requirement Here&gt;</v>
      </c>
      <c r="O144" s="297" t="str">
        <f>IF('Council Own'!R81="A","A"," ")</f>
        <v xml:space="preserve"> </v>
      </c>
      <c r="Q144" s="289"/>
      <c r="R144" s="354" t="str">
        <f>'Council Own'!C105</f>
        <v>&lt;List Requirement Here&gt;</v>
      </c>
      <c r="S144" s="297" t="str">
        <f>IF('Council Own'!R105="A","A"," ")</f>
        <v xml:space="preserve"> </v>
      </c>
    </row>
    <row r="145" spans="1:19" ht="12.75" customHeight="1">
      <c r="A145" s="499" t="str">
        <f>'Council Own'!B54</f>
        <v>&lt;&lt;List Badge Here&gt;&gt;</v>
      </c>
      <c r="B145" s="500"/>
      <c r="C145" s="291" t="str">
        <f>IF('Council Own'!R76="C","C",IF('Council Own'!R76="P","P",""))</f>
        <v/>
      </c>
      <c r="E145" s="289"/>
      <c r="F145" s="354" t="str">
        <f>'Council Own'!C34</f>
        <v>&lt;List Requirement Here&gt;</v>
      </c>
      <c r="G145" s="297" t="str">
        <f>IF('Council Own'!R34="A","A"," ")</f>
        <v xml:space="preserve"> </v>
      </c>
      <c r="I145" s="289"/>
      <c r="J145" s="354" t="str">
        <f>'Council Own'!C58</f>
        <v>&lt;List Requirement Here&gt;</v>
      </c>
      <c r="K145" s="297" t="str">
        <f>IF('Council Own'!R58="A","A"," ")</f>
        <v xml:space="preserve"> </v>
      </c>
      <c r="M145" s="289"/>
      <c r="N145" s="354" t="str">
        <f>'Council Own'!C82</f>
        <v>&lt;List Requirement Here&gt;</v>
      </c>
      <c r="O145" s="297" t="str">
        <f>IF('Council Own'!R82="A","A"," ")</f>
        <v xml:space="preserve"> </v>
      </c>
      <c r="Q145" s="289"/>
      <c r="R145" s="354" t="str">
        <f>'Council Own'!C106</f>
        <v>&lt;List Requirement Here&gt;</v>
      </c>
      <c r="S145" s="297" t="str">
        <f>IF('Council Own'!R106="A","A"," ")</f>
        <v xml:space="preserve"> </v>
      </c>
    </row>
    <row r="146" spans="1:19" ht="12.75" customHeight="1">
      <c r="A146" s="499" t="str">
        <f>'Council Own'!B78</f>
        <v>&lt;&lt;List Badge Here&gt;&gt;</v>
      </c>
      <c r="B146" s="500"/>
      <c r="C146" s="291" t="str">
        <f>IF('Council Own'!R100="C","C",IF('Council Own'!R100="P","P",""))</f>
        <v/>
      </c>
      <c r="E146" s="289">
        <v>2</v>
      </c>
      <c r="F146" s="354" t="str">
        <f>'Council Own'!C35</f>
        <v>&lt;List Requirement Here&gt;</v>
      </c>
      <c r="G146" s="297" t="str">
        <f>IF('Council Own'!R35="A","A"," ")</f>
        <v xml:space="preserve"> </v>
      </c>
      <c r="I146" s="289">
        <v>2</v>
      </c>
      <c r="J146" s="354" t="str">
        <f>'Council Own'!C59</f>
        <v>&lt;List Requirement Here&gt;</v>
      </c>
      <c r="K146" s="297" t="str">
        <f>IF('Council Own'!R59="A","A"," ")</f>
        <v xml:space="preserve"> </v>
      </c>
      <c r="M146" s="289">
        <v>2</v>
      </c>
      <c r="N146" s="354" t="str">
        <f>'Council Own'!C83</f>
        <v>&lt;List Requirement Here&gt;</v>
      </c>
      <c r="O146" s="297" t="str">
        <f>IF('Council Own'!R83="A","A"," ")</f>
        <v xml:space="preserve"> </v>
      </c>
      <c r="Q146" s="289">
        <v>2</v>
      </c>
      <c r="R146" s="354" t="str">
        <f>'Council Own'!C107</f>
        <v>&lt;List Requirement Here&gt;</v>
      </c>
      <c r="S146" s="297" t="str">
        <f>IF('Council Own'!R107="A","A"," ")</f>
        <v xml:space="preserve"> </v>
      </c>
    </row>
    <row r="147" spans="1:19">
      <c r="A147" s="499" t="str">
        <f>'Council Own'!B102</f>
        <v>&lt;&lt;List Badge Here&gt;&gt;</v>
      </c>
      <c r="B147" s="500"/>
      <c r="C147" s="291" t="str">
        <f>IF('Council Own'!R124="C","C",IF('Council Own'!R124="P","P",""))</f>
        <v/>
      </c>
      <c r="E147" s="289"/>
      <c r="F147" s="354" t="str">
        <f>'Council Own'!C36</f>
        <v>&lt;List Requirement Here&gt;</v>
      </c>
      <c r="G147" s="297" t="str">
        <f>IF('Council Own'!R36="A","A"," ")</f>
        <v xml:space="preserve"> </v>
      </c>
      <c r="I147" s="289"/>
      <c r="J147" s="354" t="str">
        <f>'Council Own'!C60</f>
        <v>&lt;List Requirement Here&gt;</v>
      </c>
      <c r="K147" s="297" t="str">
        <f>IF('Council Own'!R60="A","A"," ")</f>
        <v xml:space="preserve"> </v>
      </c>
      <c r="M147" s="289"/>
      <c r="N147" s="354" t="str">
        <f>'Council Own'!C84</f>
        <v>&lt;List Requirement Here&gt;</v>
      </c>
      <c r="O147" s="297" t="str">
        <f>IF('Council Own'!R84="A","A"," ")</f>
        <v xml:space="preserve"> </v>
      </c>
      <c r="Q147" s="289"/>
      <c r="R147" s="354" t="str">
        <f>'Council Own'!C108</f>
        <v>&lt;List Requirement Here&gt;</v>
      </c>
      <c r="S147" s="297" t="str">
        <f>IF('Council Own'!R108="A","A"," ")</f>
        <v xml:space="preserve"> </v>
      </c>
    </row>
    <row r="148" spans="1:19">
      <c r="E148" s="289"/>
      <c r="F148" s="354" t="str">
        <f>'Council Own'!C37</f>
        <v>&lt;List Requirement Here&gt;</v>
      </c>
      <c r="G148" s="297" t="str">
        <f>IF('Council Own'!R37="A","A"," ")</f>
        <v xml:space="preserve"> </v>
      </c>
      <c r="I148" s="289"/>
      <c r="J148" s="354" t="str">
        <f>'Council Own'!C61</f>
        <v>&lt;List Requirement Here&gt;</v>
      </c>
      <c r="K148" s="297" t="str">
        <f>IF('Council Own'!R61="A","A"," ")</f>
        <v xml:space="preserve"> </v>
      </c>
      <c r="M148" s="289"/>
      <c r="N148" s="354" t="str">
        <f>'Council Own'!C85</f>
        <v>&lt;List Requirement Here&gt;</v>
      </c>
      <c r="O148" s="297" t="str">
        <f>IF('Council Own'!R85="A","A"," ")</f>
        <v xml:space="preserve"> </v>
      </c>
      <c r="Q148" s="289"/>
      <c r="R148" s="354" t="str">
        <f>'Council Own'!C109</f>
        <v>&lt;List Requirement Here&gt;</v>
      </c>
      <c r="S148" s="297" t="str">
        <f>IF('Council Own'!R109="A","A"," ")</f>
        <v xml:space="preserve"> </v>
      </c>
    </row>
    <row r="149" spans="1:19">
      <c r="A149" s="484" t="s">
        <v>84</v>
      </c>
      <c r="B149" s="484"/>
      <c r="C149" s="484"/>
      <c r="E149" s="289"/>
      <c r="F149" s="354" t="str">
        <f>'Council Own'!C38</f>
        <v>&lt;List Requirement Here&gt;</v>
      </c>
      <c r="G149" s="297" t="str">
        <f>IF('Council Own'!R38="A","A"," ")</f>
        <v xml:space="preserve"> </v>
      </c>
      <c r="I149" s="289"/>
      <c r="J149" s="354" t="str">
        <f>'Council Own'!C62</f>
        <v>&lt;List Requirement Here&gt;</v>
      </c>
      <c r="K149" s="297" t="str">
        <f>IF('Council Own'!R62="A","A"," ")</f>
        <v xml:space="preserve"> </v>
      </c>
      <c r="M149" s="289"/>
      <c r="N149" s="354" t="str">
        <f>'Council Own'!C86</f>
        <v>&lt;List Requirement Here&gt;</v>
      </c>
      <c r="O149" s="297" t="str">
        <f>IF('Council Own'!R86="A","A"," ")</f>
        <v xml:space="preserve"> </v>
      </c>
      <c r="Q149" s="289"/>
      <c r="R149" s="354" t="str">
        <f>'Council Own'!C110</f>
        <v>&lt;List Requirement Here&gt;</v>
      </c>
      <c r="S149" s="297" t="str">
        <f>IF('Council Own'!R110="A","A"," ")</f>
        <v xml:space="preserve"> </v>
      </c>
    </row>
    <row r="150" spans="1:19">
      <c r="A150" s="284" t="str">
        <f>'Council Own'!B6</f>
        <v>&lt;&lt;List Badge Here&gt;&gt;</v>
      </c>
      <c r="B150" s="284"/>
      <c r="C150" s="284"/>
      <c r="E150" s="289">
        <v>3</v>
      </c>
      <c r="F150" s="354" t="str">
        <f>'Council Own'!C39</f>
        <v>&lt;List Requirement Here&gt;</v>
      </c>
      <c r="G150" s="297" t="str">
        <f>IF('Council Own'!R39="A","A"," ")</f>
        <v xml:space="preserve"> </v>
      </c>
      <c r="I150" s="289">
        <v>3</v>
      </c>
      <c r="J150" s="354" t="str">
        <f>'Council Own'!C63</f>
        <v>&lt;List Requirement Here&gt;</v>
      </c>
      <c r="K150" s="297" t="str">
        <f>IF('Council Own'!R63="A","A"," ")</f>
        <v xml:space="preserve"> </v>
      </c>
      <c r="M150" s="289">
        <v>3</v>
      </c>
      <c r="N150" s="354" t="str">
        <f>'Council Own'!C87</f>
        <v>&lt;List Requirement Here&gt;</v>
      </c>
      <c r="O150" s="297" t="str">
        <f>IF('Council Own'!R87="A","A"," ")</f>
        <v xml:space="preserve"> </v>
      </c>
      <c r="Q150" s="289">
        <v>3</v>
      </c>
      <c r="R150" s="354" t="str">
        <f>'Council Own'!C111</f>
        <v>&lt;List Requirement Here&gt;</v>
      </c>
      <c r="S150" s="297" t="str">
        <f>IF('Council Own'!R111="A","A"," ")</f>
        <v xml:space="preserve"> </v>
      </c>
    </row>
    <row r="151" spans="1:19">
      <c r="A151" s="289">
        <v>1</v>
      </c>
      <c r="B151" s="354" t="str">
        <f>'Council Own'!C7</f>
        <v>&lt;List Requirement Here&gt;</v>
      </c>
      <c r="C151" s="297" t="str">
        <f>IF('Council Own'!R7="A","A"," ")</f>
        <v xml:space="preserve"> </v>
      </c>
      <c r="E151" s="289"/>
      <c r="F151" s="354" t="str">
        <f>'Council Own'!C40</f>
        <v>&lt;List Requirement Here&gt;</v>
      </c>
      <c r="G151" s="297" t="str">
        <f>IF('Council Own'!R40="A","A"," ")</f>
        <v xml:space="preserve"> </v>
      </c>
      <c r="I151" s="289"/>
      <c r="J151" s="354" t="str">
        <f>'Council Own'!C64</f>
        <v>&lt;List Requirement Here&gt;</v>
      </c>
      <c r="K151" s="297" t="str">
        <f>IF('Council Own'!R64="A","A"," ")</f>
        <v xml:space="preserve"> </v>
      </c>
      <c r="M151" s="289"/>
      <c r="N151" s="354" t="str">
        <f>'Council Own'!C88</f>
        <v>&lt;List Requirement Here&gt;</v>
      </c>
      <c r="O151" s="297" t="str">
        <f>IF('Council Own'!R88="A","A"," ")</f>
        <v xml:space="preserve"> </v>
      </c>
      <c r="Q151" s="289"/>
      <c r="R151" s="354" t="str">
        <f>'Council Own'!C112</f>
        <v>&lt;List Requirement Here&gt;</v>
      </c>
      <c r="S151" s="297" t="str">
        <f>IF('Council Own'!R112="A","A"," ")</f>
        <v xml:space="preserve"> </v>
      </c>
    </row>
    <row r="152" spans="1:19">
      <c r="A152" s="289"/>
      <c r="B152" s="354" t="str">
        <f>'Council Own'!C8</f>
        <v>&lt;List Requirement Here&gt;</v>
      </c>
      <c r="C152" s="297" t="str">
        <f>IF('Council Own'!R8="A","A"," ")</f>
        <v xml:space="preserve"> </v>
      </c>
      <c r="E152" s="289"/>
      <c r="F152" s="354" t="str">
        <f>'Council Own'!C41</f>
        <v>&lt;List Requirement Here&gt;</v>
      </c>
      <c r="G152" s="297" t="str">
        <f>IF('Council Own'!R41="A","A"," ")</f>
        <v xml:space="preserve"> </v>
      </c>
      <c r="I152" s="289"/>
      <c r="J152" s="354" t="str">
        <f>'Council Own'!C65</f>
        <v>&lt;List Requirement Here&gt;</v>
      </c>
      <c r="K152" s="297" t="str">
        <f>IF('Council Own'!R65="A","A"," ")</f>
        <v xml:space="preserve"> </v>
      </c>
      <c r="M152" s="289"/>
      <c r="N152" s="354" t="str">
        <f>'Council Own'!C89</f>
        <v>&lt;List Requirement Here&gt;</v>
      </c>
      <c r="O152" s="297" t="str">
        <f>IF('Council Own'!R89="A","A"," ")</f>
        <v xml:space="preserve"> </v>
      </c>
      <c r="Q152" s="289"/>
      <c r="R152" s="354" t="str">
        <f>'Council Own'!C113</f>
        <v>&lt;List Requirement Here&gt;</v>
      </c>
      <c r="S152" s="297" t="str">
        <f>IF('Council Own'!R113="A","A"," ")</f>
        <v xml:space="preserve"> </v>
      </c>
    </row>
    <row r="153" spans="1:19">
      <c r="A153" s="289"/>
      <c r="B153" s="354" t="str">
        <f>'Council Own'!C9</f>
        <v>&lt;List Requirement Here&gt;</v>
      </c>
      <c r="C153" s="297" t="str">
        <f>IF('Council Own'!R9="A","A"," ")</f>
        <v xml:space="preserve"> </v>
      </c>
      <c r="E153" s="289"/>
      <c r="F153" s="354" t="str">
        <f>'Council Own'!C42</f>
        <v>&lt;List Requirement Here&gt;</v>
      </c>
      <c r="G153" s="297" t="str">
        <f>IF('Council Own'!R42="A","A"," ")</f>
        <v xml:space="preserve"> </v>
      </c>
      <c r="I153" s="289"/>
      <c r="J153" s="354" t="str">
        <f>'Council Own'!C66</f>
        <v>&lt;List Requirement Here&gt;</v>
      </c>
      <c r="K153" s="297" t="str">
        <f>IF('Council Own'!R66="A","A"," ")</f>
        <v xml:space="preserve"> </v>
      </c>
      <c r="M153" s="289"/>
      <c r="N153" s="354" t="str">
        <f>'Council Own'!C90</f>
        <v>&lt;List Requirement Here&gt;</v>
      </c>
      <c r="O153" s="297" t="str">
        <f>IF('Council Own'!R90="A","A"," ")</f>
        <v xml:space="preserve"> </v>
      </c>
      <c r="Q153" s="289"/>
      <c r="R153" s="354" t="str">
        <f>'Council Own'!C114</f>
        <v>&lt;List Requirement Here&gt;</v>
      </c>
      <c r="S153" s="297" t="str">
        <f>IF('Council Own'!R114="A","A"," ")</f>
        <v xml:space="preserve"> </v>
      </c>
    </row>
    <row r="154" spans="1:19">
      <c r="A154" s="289"/>
      <c r="B154" s="354" t="str">
        <f>'Council Own'!C10</f>
        <v>&lt;List Requirement Here&gt;</v>
      </c>
      <c r="C154" s="297" t="str">
        <f>IF('Council Own'!R10="A","A"," ")</f>
        <v xml:space="preserve"> </v>
      </c>
      <c r="E154" s="289">
        <v>4</v>
      </c>
      <c r="F154" s="354" t="str">
        <f>'Council Own'!C43</f>
        <v>&lt;List Requirement Here&gt;</v>
      </c>
      <c r="G154" s="297" t="str">
        <f>IF('Council Own'!R43="A","A"," ")</f>
        <v xml:space="preserve"> </v>
      </c>
      <c r="I154" s="289">
        <v>4</v>
      </c>
      <c r="J154" s="354" t="str">
        <f>'Council Own'!C67</f>
        <v>&lt;List Requirement Here&gt;</v>
      </c>
      <c r="K154" s="297" t="str">
        <f>IF('Council Own'!R67="A","A"," ")</f>
        <v xml:space="preserve"> </v>
      </c>
      <c r="M154" s="289">
        <v>4</v>
      </c>
      <c r="N154" s="354" t="str">
        <f>'Council Own'!C91</f>
        <v>&lt;List Requirement Here&gt;</v>
      </c>
      <c r="O154" s="297" t="str">
        <f>IF('Council Own'!R91="A","A"," ")</f>
        <v xml:space="preserve"> </v>
      </c>
      <c r="Q154" s="289">
        <v>4</v>
      </c>
      <c r="R154" s="354" t="str">
        <f>'Council Own'!C115</f>
        <v>&lt;List Requirement Here&gt;</v>
      </c>
      <c r="S154" s="297" t="str">
        <f>IF('Council Own'!R115="A","A"," ")</f>
        <v xml:space="preserve"> </v>
      </c>
    </row>
    <row r="155" spans="1:19">
      <c r="A155" s="289">
        <v>2</v>
      </c>
      <c r="B155" s="354" t="str">
        <f>'Council Own'!C11</f>
        <v>&lt;List Requirement Here&gt;</v>
      </c>
      <c r="C155" s="297" t="str">
        <f>IF('Council Own'!R11="A","A"," ")</f>
        <v xml:space="preserve"> </v>
      </c>
      <c r="E155" s="289"/>
      <c r="F155" s="354" t="str">
        <f>'Council Own'!C44</f>
        <v>&lt;List Requirement Here&gt;</v>
      </c>
      <c r="G155" s="297" t="str">
        <f>IF('Council Own'!R44="A","A"," ")</f>
        <v xml:space="preserve"> </v>
      </c>
      <c r="I155" s="289"/>
      <c r="J155" s="354" t="str">
        <f>'Council Own'!C68</f>
        <v>&lt;List Requirement Here&gt;</v>
      </c>
      <c r="K155" s="297" t="str">
        <f>IF('Council Own'!R68="A","A"," ")</f>
        <v xml:space="preserve"> </v>
      </c>
      <c r="M155" s="289"/>
      <c r="N155" s="354" t="str">
        <f>'Council Own'!C92</f>
        <v>&lt;List Requirement Here&gt;</v>
      </c>
      <c r="O155" s="297" t="str">
        <f>IF('Council Own'!R92="A","A"," ")</f>
        <v xml:space="preserve"> </v>
      </c>
      <c r="Q155" s="289"/>
      <c r="R155" s="354" t="str">
        <f>'Council Own'!C116</f>
        <v>&lt;List Requirement Here&gt;</v>
      </c>
      <c r="S155" s="297" t="str">
        <f>IF('Council Own'!R116="A","A"," ")</f>
        <v xml:space="preserve"> </v>
      </c>
    </row>
    <row r="156" spans="1:19">
      <c r="A156" s="289"/>
      <c r="B156" s="354" t="str">
        <f>'Council Own'!C12</f>
        <v>&lt;List Requirement Here&gt;</v>
      </c>
      <c r="C156" s="297" t="str">
        <f>IF('Council Own'!R12="A","A"," ")</f>
        <v xml:space="preserve"> </v>
      </c>
      <c r="E156" s="289"/>
      <c r="F156" s="354" t="str">
        <f>'Council Own'!C45</f>
        <v>&lt;List Requirement Here&gt;</v>
      </c>
      <c r="G156" s="297" t="str">
        <f>IF('Council Own'!R45="A","A"," ")</f>
        <v xml:space="preserve"> </v>
      </c>
      <c r="I156" s="289"/>
      <c r="J156" s="354" t="str">
        <f>'Council Own'!C69</f>
        <v>&lt;List Requirement Here&gt;</v>
      </c>
      <c r="K156" s="297" t="str">
        <f>IF('Council Own'!R69="A","A"," ")</f>
        <v xml:space="preserve"> </v>
      </c>
      <c r="M156" s="289"/>
      <c r="N156" s="354" t="str">
        <f>'Council Own'!C93</f>
        <v>&lt;List Requirement Here&gt;</v>
      </c>
      <c r="O156" s="297" t="str">
        <f>IF('Council Own'!R93="A","A"," ")</f>
        <v xml:space="preserve"> </v>
      </c>
      <c r="Q156" s="289"/>
      <c r="R156" s="354" t="str">
        <f>'Council Own'!C117</f>
        <v>&lt;List Requirement Here&gt;</v>
      </c>
      <c r="S156" s="297" t="str">
        <f>IF('Council Own'!R117="A","A"," ")</f>
        <v xml:space="preserve"> </v>
      </c>
    </row>
    <row r="157" spans="1:19">
      <c r="A157" s="289"/>
      <c r="B157" s="354" t="str">
        <f>'Council Own'!C13</f>
        <v>&lt;List Requirement Here&gt;</v>
      </c>
      <c r="C157" s="297" t="str">
        <f>IF('Council Own'!R13="A","A"," ")</f>
        <v xml:space="preserve"> </v>
      </c>
      <c r="E157" s="289"/>
      <c r="F157" s="354" t="str">
        <f>'Council Own'!C46</f>
        <v>&lt;List Requirement Here&gt;</v>
      </c>
      <c r="G157" s="297" t="str">
        <f>IF('Council Own'!R46="A","A"," ")</f>
        <v xml:space="preserve"> </v>
      </c>
      <c r="I157" s="289"/>
      <c r="J157" s="354" t="str">
        <f>'Council Own'!C70</f>
        <v>&lt;List Requirement Here&gt;</v>
      </c>
      <c r="K157" s="297" t="str">
        <f>IF('Council Own'!R70="A","A"," ")</f>
        <v xml:space="preserve"> </v>
      </c>
      <c r="M157" s="289"/>
      <c r="N157" s="354" t="str">
        <f>'Council Own'!C94</f>
        <v>&lt;List Requirement Here&gt;</v>
      </c>
      <c r="O157" s="297" t="str">
        <f>IF('Council Own'!R94="A","A"," ")</f>
        <v xml:space="preserve"> </v>
      </c>
      <c r="Q157" s="289"/>
      <c r="R157" s="354" t="str">
        <f>'Council Own'!C118</f>
        <v>&lt;List Requirement Here&gt;</v>
      </c>
      <c r="S157" s="297" t="str">
        <f>IF('Council Own'!R118="A","A"," ")</f>
        <v xml:space="preserve"> </v>
      </c>
    </row>
    <row r="158" spans="1:19">
      <c r="A158" s="289"/>
      <c r="B158" s="354" t="str">
        <f>'Council Own'!C14</f>
        <v>&lt;List Requirement Here&gt;</v>
      </c>
      <c r="C158" s="297" t="str">
        <f>IF('Council Own'!R14="A","A"," ")</f>
        <v xml:space="preserve"> </v>
      </c>
      <c r="E158" s="289">
        <v>5</v>
      </c>
      <c r="F158" s="354" t="str">
        <f>'Council Own'!C47</f>
        <v>&lt;List Requirement Here&gt;</v>
      </c>
      <c r="G158" s="297" t="str">
        <f>IF('Council Own'!R47="A","A"," ")</f>
        <v xml:space="preserve"> </v>
      </c>
      <c r="I158" s="289">
        <v>5</v>
      </c>
      <c r="J158" s="354" t="str">
        <f>'Council Own'!C71</f>
        <v>&lt;List Requirement Here&gt;</v>
      </c>
      <c r="K158" s="297" t="str">
        <f>IF('Council Own'!R71="A","A"," ")</f>
        <v xml:space="preserve"> </v>
      </c>
      <c r="M158" s="289">
        <v>5</v>
      </c>
      <c r="N158" s="354" t="str">
        <f>'Council Own'!C95</f>
        <v>&lt;List Requirement Here&gt;</v>
      </c>
      <c r="O158" s="297" t="str">
        <f>IF('Council Own'!R95="A","A"," ")</f>
        <v xml:space="preserve"> </v>
      </c>
      <c r="Q158" s="289">
        <v>5</v>
      </c>
      <c r="R158" s="354" t="str">
        <f>'Council Own'!C119</f>
        <v>&lt;List Requirement Here&gt;</v>
      </c>
      <c r="S158" s="297" t="str">
        <f>IF('Council Own'!R119="A","A"," ")</f>
        <v xml:space="preserve"> </v>
      </c>
    </row>
    <row r="159" spans="1:19">
      <c r="A159" s="289">
        <v>3</v>
      </c>
      <c r="B159" s="354" t="str">
        <f>'Council Own'!C15</f>
        <v>&lt;List Requirement Here&gt;</v>
      </c>
      <c r="C159" s="297" t="str">
        <f>IF('Council Own'!R15="A","A"," ")</f>
        <v xml:space="preserve"> </v>
      </c>
      <c r="E159" s="289"/>
      <c r="F159" s="354" t="str">
        <f>'Council Own'!C48</f>
        <v>&lt;List Requirement Here&gt;</v>
      </c>
      <c r="G159" s="297" t="str">
        <f>IF('Council Own'!R48="A","A"," ")</f>
        <v xml:space="preserve"> </v>
      </c>
      <c r="I159" s="289"/>
      <c r="J159" s="354" t="str">
        <f>'Council Own'!C72</f>
        <v>&lt;List Requirement Here&gt;</v>
      </c>
      <c r="K159" s="297" t="str">
        <f>IF('Council Own'!R72="A","A"," ")</f>
        <v xml:space="preserve"> </v>
      </c>
      <c r="M159" s="289"/>
      <c r="N159" s="354" t="str">
        <f>'Council Own'!C96</f>
        <v>&lt;List Requirement Here&gt;</v>
      </c>
      <c r="O159" s="297" t="str">
        <f>IF('Council Own'!R96="A","A"," ")</f>
        <v xml:space="preserve"> </v>
      </c>
      <c r="Q159" s="289"/>
      <c r="R159" s="354" t="str">
        <f>'Council Own'!C120</f>
        <v>&lt;List Requirement Here&gt;</v>
      </c>
      <c r="S159" s="297" t="str">
        <f>IF('Council Own'!R120="A","A"," ")</f>
        <v xml:space="preserve"> </v>
      </c>
    </row>
    <row r="160" spans="1:19">
      <c r="A160" s="289"/>
      <c r="B160" s="354" t="str">
        <f>'Council Own'!C16</f>
        <v>&lt;List Requirement Here&gt;</v>
      </c>
      <c r="C160" s="297" t="str">
        <f>IF('Council Own'!R16="A","A"," ")</f>
        <v xml:space="preserve"> </v>
      </c>
      <c r="E160" s="289"/>
      <c r="F160" s="354" t="str">
        <f>'Council Own'!C49</f>
        <v>&lt;List Requirement Here&gt;</v>
      </c>
      <c r="G160" s="297" t="str">
        <f>IF('Council Own'!R49="A","A"," ")</f>
        <v xml:space="preserve"> </v>
      </c>
      <c r="I160" s="289"/>
      <c r="J160" s="354" t="str">
        <f>'Council Own'!C73</f>
        <v>&lt;List Requirement Here&gt;</v>
      </c>
      <c r="K160" s="297" t="str">
        <f>IF('Council Own'!R73="A","A"," ")</f>
        <v xml:space="preserve"> </v>
      </c>
      <c r="M160" s="289"/>
      <c r="N160" s="354" t="str">
        <f>'Council Own'!C97</f>
        <v>&lt;List Requirement Here&gt;</v>
      </c>
      <c r="O160" s="297" t="str">
        <f>IF('Council Own'!R97="A","A"," ")</f>
        <v xml:space="preserve"> </v>
      </c>
      <c r="Q160" s="289"/>
      <c r="R160" s="354" t="str">
        <f>'Council Own'!C121</f>
        <v>&lt;List Requirement Here&gt;</v>
      </c>
      <c r="S160" s="297" t="str">
        <f>IF('Council Own'!R121="A","A"," ")</f>
        <v xml:space="preserve"> </v>
      </c>
    </row>
    <row r="161" spans="1:19">
      <c r="A161" s="289"/>
      <c r="B161" s="354" t="str">
        <f>'Council Own'!C17</f>
        <v>&lt;List Requirement Here&gt;</v>
      </c>
      <c r="C161" s="297" t="str">
        <f>IF('Council Own'!R17="A","A"," ")</f>
        <v xml:space="preserve"> </v>
      </c>
      <c r="E161" s="289"/>
      <c r="F161" s="354" t="str">
        <f>'Council Own'!C50</f>
        <v>&lt;List Requirement Here&gt;</v>
      </c>
      <c r="G161" s="297" t="str">
        <f>IF('Council Own'!R50="A","A"," ")</f>
        <v xml:space="preserve"> </v>
      </c>
      <c r="I161" s="289"/>
      <c r="J161" s="354" t="str">
        <f>'Council Own'!C74</f>
        <v>&lt;List Requirement Here&gt;</v>
      </c>
      <c r="K161" s="297" t="str">
        <f>IF('Council Own'!R68="A","A"," ")</f>
        <v xml:space="preserve"> </v>
      </c>
      <c r="M161" s="289"/>
      <c r="N161" s="354" t="str">
        <f>'Council Own'!C98</f>
        <v>&lt;List Requirement Here&gt;</v>
      </c>
      <c r="O161" s="297" t="str">
        <f>IF('Council Own'!R98="A","A"," ")</f>
        <v xml:space="preserve"> </v>
      </c>
      <c r="Q161" s="289"/>
      <c r="R161" s="354" t="str">
        <f>'Council Own'!C122</f>
        <v>&lt;List Requirement Here&gt;</v>
      </c>
      <c r="S161" s="297" t="str">
        <f>IF('Council Own'!R122="A","A"," ")</f>
        <v xml:space="preserve"> </v>
      </c>
    </row>
    <row r="162" spans="1:19">
      <c r="A162" s="289"/>
      <c r="B162" s="354" t="str">
        <f>'Council Own'!C18</f>
        <v>&lt;List Requirement Here&gt;</v>
      </c>
      <c r="C162" s="297" t="str">
        <f>IF('Council Own'!R18="A","A"," ")</f>
        <v xml:space="preserve"> </v>
      </c>
    </row>
    <row r="163" spans="1:19">
      <c r="A163" s="289">
        <v>4</v>
      </c>
      <c r="B163" s="354" t="str">
        <f>'Council Own'!C19</f>
        <v>&lt;List Requirement Here&gt;</v>
      </c>
      <c r="C163" s="297" t="str">
        <f>IF('Council Own'!R19="A","A"," ")</f>
        <v xml:space="preserve"> </v>
      </c>
    </row>
    <row r="164" spans="1:19">
      <c r="A164" s="289"/>
      <c r="B164" s="354" t="str">
        <f>'Council Own'!C20</f>
        <v>&lt;List Requirement Here&gt;</v>
      </c>
      <c r="C164" s="297" t="str">
        <f>IF('Council Own'!R20="A","A"," ")</f>
        <v xml:space="preserve"> </v>
      </c>
    </row>
    <row r="165" spans="1:19">
      <c r="A165" s="289"/>
      <c r="B165" s="354" t="str">
        <f>'Council Own'!C21</f>
        <v>&lt;List Requirement Here&gt;</v>
      </c>
      <c r="C165" s="297" t="str">
        <f>IF('Council Own'!R21="A","A"," ")</f>
        <v xml:space="preserve"> </v>
      </c>
    </row>
    <row r="166" spans="1:19">
      <c r="A166" s="289"/>
      <c r="B166" s="354" t="str">
        <f>'Council Own'!C22</f>
        <v>&lt;List Requirement Here&gt;</v>
      </c>
      <c r="C166" s="297" t="str">
        <f>IF('Council Own'!R22="A","A"," ")</f>
        <v xml:space="preserve"> </v>
      </c>
    </row>
    <row r="167" spans="1:19">
      <c r="A167" s="289">
        <v>5</v>
      </c>
      <c r="B167" s="354" t="str">
        <f>'Council Own'!C23</f>
        <v>&lt;List Requirement Here&gt;</v>
      </c>
      <c r="C167" s="297" t="str">
        <f>IF('Council Own'!R23="A","A"," ")</f>
        <v xml:space="preserve"> </v>
      </c>
    </row>
    <row r="168" spans="1:19">
      <c r="A168" s="289"/>
      <c r="B168" s="354" t="str">
        <f>'Council Own'!C24</f>
        <v>&lt;List Requirement Here&gt;</v>
      </c>
      <c r="C168" s="297" t="str">
        <f>IF('Council Own'!R24="A","A"," ")</f>
        <v xml:space="preserve"> </v>
      </c>
    </row>
    <row r="169" spans="1:19">
      <c r="A169" s="289"/>
      <c r="B169" s="354" t="str">
        <f>'Council Own'!C25</f>
        <v>&lt;List Requirement Here&gt;</v>
      </c>
      <c r="C169" s="297" t="str">
        <f>IF('Council Own'!R25="A","A"," ")</f>
        <v xml:space="preserve"> </v>
      </c>
    </row>
    <row r="170" spans="1:19" ht="12.75" customHeight="1">
      <c r="A170" s="289"/>
      <c r="B170" s="354" t="str">
        <f>'Council Own'!C26</f>
        <v>&lt;List Requirement Here&gt;</v>
      </c>
      <c r="C170" s="297" t="str">
        <f>IF('Council Own'!R26="A","A"," ")</f>
        <v xml:space="preserve"> </v>
      </c>
    </row>
    <row r="171" spans="1:19" ht="12.75" customHeight="1"/>
    <row r="172" spans="1:19">
      <c r="A172" s="464" t="s">
        <v>89</v>
      </c>
      <c r="B172" s="465"/>
      <c r="C172" s="465"/>
    </row>
    <row r="173" spans="1:19">
      <c r="A173" s="501" t="s">
        <v>90</v>
      </c>
      <c r="B173" s="502"/>
      <c r="C173" s="503"/>
    </row>
    <row r="174" spans="1:19">
      <c r="A174" s="501" t="s">
        <v>91</v>
      </c>
      <c r="B174" s="502"/>
      <c r="C174" s="503"/>
    </row>
    <row r="175" spans="1:19">
      <c r="A175" s="509" t="s">
        <v>92</v>
      </c>
      <c r="B175" s="510"/>
      <c r="C175" s="511"/>
    </row>
    <row r="199" spans="4:11">
      <c r="D199" s="226"/>
    </row>
    <row r="207" spans="4:11">
      <c r="E207" s="512"/>
      <c r="F207" s="513"/>
      <c r="G207" s="513"/>
      <c r="I207" s="512"/>
      <c r="J207" s="513"/>
      <c r="K207" s="513"/>
    </row>
    <row r="302" spans="1:3">
      <c r="A302" s="506"/>
      <c r="B302" s="506"/>
      <c r="C302" s="506"/>
    </row>
    <row r="303" spans="1:3">
      <c r="A303" s="507"/>
      <c r="B303" s="507"/>
      <c r="C303" s="507"/>
    </row>
    <row r="304" spans="1:3">
      <c r="A304" s="110"/>
      <c r="B304" s="133"/>
      <c r="C304" s="286"/>
    </row>
    <row r="305" spans="1:3">
      <c r="A305" s="504"/>
      <c r="B305" s="505"/>
      <c r="C305" s="505"/>
    </row>
    <row r="306" spans="1:3">
      <c r="A306" s="505"/>
      <c r="B306" s="505"/>
      <c r="C306" s="505"/>
    </row>
    <row r="359" spans="1:3">
      <c r="A359" s="359"/>
      <c r="B359" s="359"/>
      <c r="C359" s="359"/>
    </row>
    <row r="362" spans="1:3">
      <c r="A362" s="359"/>
      <c r="B362" s="359"/>
      <c r="C362" s="359"/>
    </row>
    <row r="363" spans="1:3">
      <c r="A363" s="359"/>
      <c r="B363" s="359"/>
      <c r="C363" s="359"/>
    </row>
    <row r="364" spans="1:3">
      <c r="A364" s="359"/>
      <c r="B364" s="359"/>
      <c r="C364" s="359"/>
    </row>
    <row r="365" spans="1:3">
      <c r="A365" s="359"/>
      <c r="B365" s="359"/>
      <c r="C365" s="359"/>
    </row>
    <row r="366" spans="1:3">
      <c r="A366" s="359"/>
      <c r="B366" s="359"/>
      <c r="C366" s="359"/>
    </row>
  </sheetData>
  <sheetProtection password="EE48" sheet="1" objects="1" scenarios="1" selectLockedCells="1" selectUnlockedCells="1"/>
  <mergeCells count="172">
    <mergeCell ref="T1:U6"/>
    <mergeCell ref="E2:G2"/>
    <mergeCell ref="I2:K2"/>
    <mergeCell ref="M2:O2"/>
    <mergeCell ref="Q2:S2"/>
    <mergeCell ref="M11:O11"/>
    <mergeCell ref="A12:B12"/>
    <mergeCell ref="A3:B3"/>
    <mergeCell ref="A4:C4"/>
    <mergeCell ref="A5:B5"/>
    <mergeCell ref="A6:B6"/>
    <mergeCell ref="A7:B7"/>
    <mergeCell ref="Q7:S7"/>
    <mergeCell ref="A1:C1"/>
    <mergeCell ref="E1:G1"/>
    <mergeCell ref="I1:K1"/>
    <mergeCell ref="M1:O1"/>
    <mergeCell ref="Q1:S1"/>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M76:O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110:C110"/>
    <mergeCell ref="Q110:R110"/>
    <mergeCell ref="Q98:R98"/>
    <mergeCell ref="Q99:R99"/>
    <mergeCell ref="I101:K101"/>
    <mergeCell ref="A104:C104"/>
    <mergeCell ref="E105:G105"/>
    <mergeCell ref="Q105:R105"/>
    <mergeCell ref="A85:B85"/>
    <mergeCell ref="Q85:R85"/>
    <mergeCell ref="A87:C87"/>
    <mergeCell ref="B88:C88"/>
    <mergeCell ref="Q91:R91"/>
    <mergeCell ref="M97:O97"/>
    <mergeCell ref="Q97:R97"/>
    <mergeCell ref="Q111:R111"/>
    <mergeCell ref="Q112:R112"/>
    <mergeCell ref="Q113:R113"/>
    <mergeCell ref="Q114:R114"/>
    <mergeCell ref="Q115:R115"/>
    <mergeCell ref="Q116:R116"/>
    <mergeCell ref="Q107:S107"/>
    <mergeCell ref="M108:O108"/>
    <mergeCell ref="Q108:R108"/>
    <mergeCell ref="Q109:R109"/>
    <mergeCell ref="I122:K122"/>
    <mergeCell ref="M122:N122"/>
    <mergeCell ref="Q122:R122"/>
    <mergeCell ref="M123:N123"/>
    <mergeCell ref="Q123:R123"/>
    <mergeCell ref="M124:N124"/>
    <mergeCell ref="Q124:R124"/>
    <mergeCell ref="Q117:R117"/>
    <mergeCell ref="Q118:R118"/>
    <mergeCell ref="Q119:R119"/>
    <mergeCell ref="M120:O120"/>
    <mergeCell ref="Q120:R120"/>
    <mergeCell ref="M121:N121"/>
    <mergeCell ref="Q121:R121"/>
    <mergeCell ref="M128:N128"/>
    <mergeCell ref="Q128:R128"/>
    <mergeCell ref="M129:N129"/>
    <mergeCell ref="Q129:R129"/>
    <mergeCell ref="M130:N130"/>
    <mergeCell ref="Q130:R130"/>
    <mergeCell ref="M125:N125"/>
    <mergeCell ref="Q125:R125"/>
    <mergeCell ref="E126:G126"/>
    <mergeCell ref="M126:N126"/>
    <mergeCell ref="Q126:R126"/>
    <mergeCell ref="M127:N127"/>
    <mergeCell ref="Q127:R127"/>
    <mergeCell ref="M134:N134"/>
    <mergeCell ref="Q134:R134"/>
    <mergeCell ref="M135:N135"/>
    <mergeCell ref="Q135:R135"/>
    <mergeCell ref="M136:N136"/>
    <mergeCell ref="Q136:R136"/>
    <mergeCell ref="A131:C131"/>
    <mergeCell ref="M131:N131"/>
    <mergeCell ref="Q131:R131"/>
    <mergeCell ref="M132:N132"/>
    <mergeCell ref="Q132:R132"/>
    <mergeCell ref="M133:N133"/>
    <mergeCell ref="Q133:R133"/>
    <mergeCell ref="A142:C142"/>
    <mergeCell ref="A143:B143"/>
    <mergeCell ref="A144:B144"/>
    <mergeCell ref="A145:B145"/>
    <mergeCell ref="A146:B146"/>
    <mergeCell ref="A147:B147"/>
    <mergeCell ref="M137:N137"/>
    <mergeCell ref="Q137:R137"/>
    <mergeCell ref="M138:N138"/>
    <mergeCell ref="Q138:R138"/>
    <mergeCell ref="M139:N139"/>
    <mergeCell ref="A140:C140"/>
    <mergeCell ref="E140:G140"/>
    <mergeCell ref="I140:K140"/>
    <mergeCell ref="M140:O140"/>
    <mergeCell ref="Q140:S140"/>
    <mergeCell ref="I207:K207"/>
    <mergeCell ref="A302:C303"/>
    <mergeCell ref="A305:C306"/>
    <mergeCell ref="A149:C149"/>
    <mergeCell ref="A172:C172"/>
    <mergeCell ref="A173:C173"/>
    <mergeCell ref="A174:C174"/>
    <mergeCell ref="A175:C175"/>
    <mergeCell ref="E207:G207"/>
  </mergeCells>
  <pageMargins left="0.75" right="0.75" top="0.4" bottom="0.2" header="0.2" footer="0.2"/>
  <pageSetup scale="64" fitToHeight="0" orientation="landscape" horizontalDpi="300" verticalDpi="300" r:id="rId1"/>
  <headerFooter alignWithMargins="0">
    <oddHeader>&amp;C&amp;"Arial,Bold"&amp;12BrownieTrax - &amp;10&amp;D</oddHeader>
  </headerFooter>
  <rowBreaks count="2" manualBreakCount="2">
    <brk id="69" max="18" man="1"/>
    <brk id="139" max="18" man="1"/>
  </rowBreaks>
</worksheet>
</file>

<file path=xl/worksheets/sheet3.xml><?xml version="1.0" encoding="utf-8"?>
<worksheet xmlns="http://schemas.openxmlformats.org/spreadsheetml/2006/main" xmlns:r="http://schemas.openxmlformats.org/officeDocument/2006/relationships">
  <sheetPr codeName="Sheet4" enableFormatConditionsCalculation="0">
    <tabColor rgb="FF92D050"/>
    <pageSetUpPr fitToPage="1"/>
  </sheetPr>
  <dimension ref="A1:Y18"/>
  <sheetViews>
    <sheetView showGridLines="0" workbookViewId="0">
      <selection activeCell="D6" sqref="D6"/>
    </sheetView>
  </sheetViews>
  <sheetFormatPr defaultRowHeight="12.75"/>
  <cols>
    <col min="1" max="1" width="2.5703125" customWidth="1"/>
    <col min="2" max="2" width="17.7109375" customWidth="1"/>
    <col min="3" max="3" width="13.42578125" customWidth="1"/>
    <col min="4" max="4" width="3.28515625" bestFit="1" customWidth="1"/>
    <col min="5" max="25" width="3.42578125" customWidth="1"/>
  </cols>
  <sheetData>
    <row r="1" spans="1:25" ht="15.75" customHeight="1">
      <c r="A1" s="337"/>
      <c r="B1" s="134" t="s">
        <v>45</v>
      </c>
      <c r="C1" s="330">
        <f>Instructions!E3</f>
        <v>0</v>
      </c>
      <c r="D1" s="397"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c r="S1" s="400" t="s">
        <v>46</v>
      </c>
      <c r="T1" s="400" t="s">
        <v>47</v>
      </c>
      <c r="U1" s="400" t="s">
        <v>48</v>
      </c>
      <c r="V1" s="400" t="s">
        <v>49</v>
      </c>
      <c r="W1" s="400" t="s">
        <v>50</v>
      </c>
      <c r="X1" s="400" t="s">
        <v>51</v>
      </c>
      <c r="Y1" s="410" t="s">
        <v>52</v>
      </c>
    </row>
    <row r="2" spans="1:25" ht="15">
      <c r="A2" s="26"/>
      <c r="B2" s="117" t="s">
        <v>53</v>
      </c>
      <c r="C2" s="118">
        <f>Instructions!E5</f>
        <v>0</v>
      </c>
      <c r="D2" s="398"/>
      <c r="E2" s="398"/>
      <c r="F2" s="398"/>
      <c r="G2" s="398"/>
      <c r="H2" s="398"/>
      <c r="I2" s="398"/>
      <c r="J2" s="398"/>
      <c r="K2" s="398"/>
      <c r="L2" s="398"/>
      <c r="M2" s="398"/>
      <c r="N2" s="398"/>
      <c r="O2" s="398"/>
      <c r="P2" s="398"/>
      <c r="Q2" s="398"/>
      <c r="R2" s="398"/>
      <c r="S2" s="401"/>
      <c r="T2" s="401"/>
      <c r="U2" s="401"/>
      <c r="V2" s="401"/>
      <c r="W2" s="401"/>
      <c r="X2" s="401"/>
      <c r="Y2" s="411"/>
    </row>
    <row r="3" spans="1:25">
      <c r="A3" s="404"/>
      <c r="B3" s="404"/>
      <c r="C3" s="405"/>
      <c r="D3" s="398"/>
      <c r="E3" s="398"/>
      <c r="F3" s="398"/>
      <c r="G3" s="398"/>
      <c r="H3" s="398"/>
      <c r="I3" s="398"/>
      <c r="J3" s="398"/>
      <c r="K3" s="398"/>
      <c r="L3" s="398"/>
      <c r="M3" s="398"/>
      <c r="N3" s="398"/>
      <c r="O3" s="398"/>
      <c r="P3" s="398"/>
      <c r="Q3" s="398"/>
      <c r="R3" s="398"/>
      <c r="S3" s="401"/>
      <c r="T3" s="401"/>
      <c r="U3" s="401"/>
      <c r="V3" s="401"/>
      <c r="W3" s="401"/>
      <c r="X3" s="401"/>
      <c r="Y3" s="411"/>
    </row>
    <row r="4" spans="1:25" ht="12.75" customHeight="1">
      <c r="A4" s="406" t="s">
        <v>60</v>
      </c>
      <c r="B4" s="406"/>
      <c r="C4" s="407"/>
      <c r="D4" s="399"/>
      <c r="E4" s="399"/>
      <c r="F4" s="399"/>
      <c r="G4" s="399"/>
      <c r="H4" s="399"/>
      <c r="I4" s="399"/>
      <c r="J4" s="399"/>
      <c r="K4" s="399"/>
      <c r="L4" s="399"/>
      <c r="M4" s="399"/>
      <c r="N4" s="399"/>
      <c r="O4" s="399"/>
      <c r="P4" s="399"/>
      <c r="Q4" s="399"/>
      <c r="R4" s="399"/>
      <c r="S4" s="402"/>
      <c r="T4" s="402"/>
      <c r="U4" s="402"/>
      <c r="V4" s="402"/>
      <c r="W4" s="402"/>
      <c r="X4" s="402"/>
      <c r="Y4" s="412"/>
    </row>
    <row r="5" spans="1:25" ht="20.25" customHeight="1">
      <c r="A5" s="28"/>
      <c r="B5" s="408"/>
      <c r="C5" s="408"/>
      <c r="D5" s="409"/>
      <c r="E5" s="408"/>
      <c r="F5" s="408"/>
      <c r="G5" s="408"/>
      <c r="H5" s="408"/>
      <c r="I5" s="408"/>
      <c r="J5" s="408"/>
      <c r="K5" s="408"/>
      <c r="L5" s="408"/>
      <c r="M5" s="408"/>
      <c r="N5" s="408"/>
      <c r="O5" s="408"/>
      <c r="P5" s="408"/>
      <c r="Q5" s="408"/>
      <c r="R5" s="408"/>
      <c r="S5" s="408"/>
      <c r="T5" s="408"/>
      <c r="U5" s="408"/>
      <c r="V5" s="408"/>
      <c r="W5" s="408"/>
      <c r="X5" s="408"/>
      <c r="Y5" s="408"/>
    </row>
    <row r="6" spans="1:25">
      <c r="A6" s="29">
        <v>1</v>
      </c>
      <c r="B6" s="403" t="s">
        <v>54</v>
      </c>
      <c r="C6" s="403"/>
      <c r="D6" s="41"/>
      <c r="E6" s="41"/>
      <c r="F6" s="41"/>
      <c r="G6" s="41"/>
      <c r="H6" s="41"/>
      <c r="I6" s="41"/>
      <c r="J6" s="41"/>
      <c r="K6" s="41"/>
      <c r="L6" s="41"/>
      <c r="M6" s="41"/>
      <c r="N6" s="41"/>
      <c r="O6" s="41"/>
      <c r="P6" s="41"/>
      <c r="Q6" s="41"/>
      <c r="R6" s="41"/>
      <c r="S6" s="318"/>
      <c r="T6" s="318"/>
      <c r="U6" s="318"/>
      <c r="V6" s="318"/>
      <c r="W6" s="318"/>
      <c r="X6" s="318"/>
      <c r="Y6" s="318"/>
    </row>
    <row r="7" spans="1:25">
      <c r="A7" s="29">
        <v>2</v>
      </c>
      <c r="B7" s="403" t="s">
        <v>115</v>
      </c>
      <c r="C7" s="403"/>
      <c r="D7" s="41"/>
      <c r="E7" s="41"/>
      <c r="F7" s="41"/>
      <c r="G7" s="41"/>
      <c r="H7" s="41"/>
      <c r="I7" s="41"/>
      <c r="J7" s="41"/>
      <c r="K7" s="41"/>
      <c r="L7" s="41"/>
      <c r="M7" s="41"/>
      <c r="N7" s="41"/>
      <c r="O7" s="41"/>
      <c r="P7" s="41"/>
      <c r="Q7" s="41"/>
      <c r="R7" s="41"/>
      <c r="S7" s="318"/>
      <c r="T7" s="318"/>
      <c r="U7" s="318"/>
      <c r="V7" s="318"/>
      <c r="W7" s="318"/>
      <c r="X7" s="318"/>
      <c r="Y7" s="318"/>
    </row>
    <row r="8" spans="1:25">
      <c r="A8" s="29">
        <v>3</v>
      </c>
      <c r="B8" s="403" t="s">
        <v>116</v>
      </c>
      <c r="C8" s="403"/>
      <c r="D8" s="41"/>
      <c r="E8" s="41"/>
      <c r="F8" s="41"/>
      <c r="G8" s="41"/>
      <c r="H8" s="41"/>
      <c r="I8" s="41"/>
      <c r="J8" s="41"/>
      <c r="K8" s="41"/>
      <c r="L8" s="41"/>
      <c r="M8" s="41"/>
      <c r="N8" s="41"/>
      <c r="O8" s="41"/>
      <c r="P8" s="41"/>
      <c r="Q8" s="41"/>
      <c r="R8" s="41"/>
      <c r="S8" s="31"/>
      <c r="T8" s="32"/>
      <c r="U8" s="32"/>
      <c r="V8" s="32"/>
      <c r="W8" s="32"/>
      <c r="X8" s="32"/>
      <c r="Y8" s="33"/>
    </row>
    <row r="9" spans="1:25">
      <c r="A9" s="29">
        <v>4</v>
      </c>
      <c r="B9" s="413" t="s">
        <v>117</v>
      </c>
      <c r="C9" s="414"/>
      <c r="D9" s="41"/>
      <c r="E9" s="41"/>
      <c r="F9" s="41"/>
      <c r="G9" s="41"/>
      <c r="H9" s="41"/>
      <c r="I9" s="41"/>
      <c r="J9" s="41"/>
      <c r="K9" s="41"/>
      <c r="L9" s="41"/>
      <c r="M9" s="41"/>
      <c r="N9" s="41"/>
      <c r="O9" s="41"/>
      <c r="P9" s="41"/>
      <c r="Q9" s="41"/>
      <c r="R9" s="41"/>
      <c r="S9" s="34"/>
      <c r="T9" s="35"/>
      <c r="U9" s="35"/>
      <c r="V9" s="35"/>
      <c r="W9" s="35"/>
      <c r="X9" s="35"/>
      <c r="Y9" s="36"/>
    </row>
    <row r="10" spans="1:25" ht="13.5" thickBot="1">
      <c r="A10" s="29">
        <v>5</v>
      </c>
      <c r="B10" s="413" t="s">
        <v>55</v>
      </c>
      <c r="C10" s="414"/>
      <c r="D10" s="41"/>
      <c r="E10" s="41"/>
      <c r="F10" s="41"/>
      <c r="G10" s="41"/>
      <c r="H10" s="41"/>
      <c r="I10" s="41"/>
      <c r="J10" s="41"/>
      <c r="K10" s="41"/>
      <c r="L10" s="41"/>
      <c r="M10" s="41"/>
      <c r="N10" s="41"/>
      <c r="O10" s="41"/>
      <c r="P10" s="41"/>
      <c r="Q10" s="41"/>
      <c r="R10" s="41"/>
      <c r="S10" s="318"/>
      <c r="T10" s="318"/>
      <c r="U10" s="318"/>
      <c r="V10" s="318"/>
      <c r="W10" s="318"/>
      <c r="X10" s="318"/>
      <c r="Y10" s="318"/>
    </row>
    <row r="11" spans="1:25" ht="13.5" thickBot="1">
      <c r="B11" s="415" t="s">
        <v>56</v>
      </c>
      <c r="C11" s="415"/>
      <c r="D11" s="38" t="str">
        <f>IF(COUNTIF(D6:D10,"A")=5,"C",IF(COUNTIF(D6:D10,"A")&gt;0,"P"," "))</f>
        <v/>
      </c>
      <c r="E11" s="38" t="str">
        <f t="shared" ref="E11:R11" si="0">IF(COUNTIF(E6:E10,"A")=5,"C",IF(COUNTIF(E6:E10,"A")&gt;0,"P"," "))</f>
        <v/>
      </c>
      <c r="F11" s="38" t="str">
        <f t="shared" si="0"/>
        <v/>
      </c>
      <c r="G11" s="38" t="str">
        <f t="shared" si="0"/>
        <v/>
      </c>
      <c r="H11" s="38" t="str">
        <f t="shared" si="0"/>
        <v/>
      </c>
      <c r="I11" s="38" t="str">
        <f t="shared" si="0"/>
        <v/>
      </c>
      <c r="J11" s="38" t="str">
        <f t="shared" si="0"/>
        <v/>
      </c>
      <c r="K11" s="38" t="str">
        <f t="shared" si="0"/>
        <v/>
      </c>
      <c r="L11" s="38" t="str">
        <f t="shared" si="0"/>
        <v/>
      </c>
      <c r="M11" s="38" t="str">
        <f t="shared" si="0"/>
        <v/>
      </c>
      <c r="N11" s="38" t="str">
        <f t="shared" si="0"/>
        <v/>
      </c>
      <c r="O11" s="38" t="str">
        <f t="shared" si="0"/>
        <v/>
      </c>
      <c r="P11" s="38" t="str">
        <f t="shared" si="0"/>
        <v/>
      </c>
      <c r="Q11" s="38" t="str">
        <f t="shared" si="0"/>
        <v/>
      </c>
      <c r="R11" s="38" t="str">
        <f t="shared" si="0"/>
        <v/>
      </c>
      <c r="S11" s="38" t="str">
        <f>IF(COUNTIF(S6:S10,"A")=3,"C",IF(COUNTIF(S6:S10,"A")&gt;0,"P"," "))</f>
        <v/>
      </c>
      <c r="T11" s="38" t="str">
        <f t="shared" ref="T11:Y11" si="1">IF(COUNTIF(T6:T10,"A")=3,"C",IF(COUNTIF(T6:T10,"A")&gt;0,"P"," "))</f>
        <v/>
      </c>
      <c r="U11" s="38" t="str">
        <f t="shared" si="1"/>
        <v/>
      </c>
      <c r="V11" s="38" t="str">
        <f t="shared" si="1"/>
        <v/>
      </c>
      <c r="W11" s="38" t="str">
        <f t="shared" si="1"/>
        <v/>
      </c>
      <c r="X11" s="38" t="str">
        <f t="shared" si="1"/>
        <v/>
      </c>
      <c r="Y11" s="38" t="str">
        <f t="shared" si="1"/>
        <v/>
      </c>
    </row>
    <row r="12" spans="1:25" ht="20.25" customHeight="1">
      <c r="A12" s="39"/>
      <c r="B12" s="416"/>
      <c r="C12" s="416"/>
      <c r="D12" s="417"/>
      <c r="E12" s="416"/>
      <c r="F12" s="416"/>
      <c r="G12" s="416"/>
      <c r="H12" s="416"/>
      <c r="I12" s="416"/>
      <c r="J12" s="416"/>
      <c r="K12" s="416"/>
      <c r="L12" s="416"/>
      <c r="M12" s="416"/>
      <c r="N12" s="416"/>
      <c r="O12" s="416"/>
      <c r="P12" s="416"/>
      <c r="Q12" s="416"/>
      <c r="R12" s="416"/>
      <c r="S12" s="416"/>
      <c r="T12" s="416"/>
      <c r="U12" s="416"/>
      <c r="V12" s="416"/>
      <c r="W12" s="416"/>
      <c r="X12" s="416"/>
      <c r="Y12" s="416"/>
    </row>
    <row r="13" spans="1:25">
      <c r="A13" s="29">
        <v>1</v>
      </c>
      <c r="B13" s="403" t="s">
        <v>54</v>
      </c>
      <c r="C13" s="403"/>
      <c r="D13" s="41"/>
      <c r="E13" s="41"/>
      <c r="F13" s="41"/>
      <c r="G13" s="41"/>
      <c r="H13" s="41"/>
      <c r="I13" s="41"/>
      <c r="J13" s="41"/>
      <c r="K13" s="41"/>
      <c r="L13" s="41"/>
      <c r="M13" s="41"/>
      <c r="N13" s="41"/>
      <c r="O13" s="41"/>
      <c r="P13" s="41"/>
      <c r="Q13" s="41"/>
      <c r="R13" s="41"/>
      <c r="S13" s="318"/>
      <c r="T13" s="318"/>
      <c r="U13" s="318"/>
      <c r="V13" s="318"/>
      <c r="W13" s="318"/>
      <c r="X13" s="318"/>
      <c r="Y13" s="318"/>
    </row>
    <row r="14" spans="1:25">
      <c r="A14" s="29">
        <v>2</v>
      </c>
      <c r="B14" s="403" t="s">
        <v>115</v>
      </c>
      <c r="C14" s="403"/>
      <c r="D14" s="41"/>
      <c r="E14" s="41"/>
      <c r="F14" s="41"/>
      <c r="G14" s="41"/>
      <c r="H14" s="41"/>
      <c r="I14" s="41"/>
      <c r="J14" s="41"/>
      <c r="K14" s="41"/>
      <c r="L14" s="41"/>
      <c r="M14" s="41"/>
      <c r="N14" s="41"/>
      <c r="O14" s="41"/>
      <c r="P14" s="41"/>
      <c r="Q14" s="41"/>
      <c r="R14" s="41"/>
      <c r="S14" s="318"/>
      <c r="T14" s="318"/>
      <c r="U14" s="318"/>
      <c r="V14" s="318"/>
      <c r="W14" s="318"/>
      <c r="X14" s="318"/>
      <c r="Y14" s="318"/>
    </row>
    <row r="15" spans="1:25">
      <c r="A15" s="29">
        <v>3</v>
      </c>
      <c r="B15" s="403" t="s">
        <v>116</v>
      </c>
      <c r="C15" s="403"/>
      <c r="D15" s="41"/>
      <c r="E15" s="41"/>
      <c r="F15" s="41"/>
      <c r="G15" s="41"/>
      <c r="H15" s="41"/>
      <c r="I15" s="41"/>
      <c r="J15" s="41"/>
      <c r="K15" s="41"/>
      <c r="L15" s="41"/>
      <c r="M15" s="41"/>
      <c r="N15" s="41"/>
      <c r="O15" s="41"/>
      <c r="P15" s="41"/>
      <c r="Q15" s="41"/>
      <c r="R15" s="41"/>
      <c r="S15" s="31"/>
      <c r="T15" s="32"/>
      <c r="U15" s="32"/>
      <c r="V15" s="32"/>
      <c r="W15" s="32"/>
      <c r="X15" s="32"/>
      <c r="Y15" s="33"/>
    </row>
    <row r="16" spans="1:25" ht="12.75" customHeight="1">
      <c r="A16" s="29">
        <v>4</v>
      </c>
      <c r="B16" s="413" t="s">
        <v>117</v>
      </c>
      <c r="C16" s="414"/>
      <c r="D16" s="41"/>
      <c r="E16" s="41"/>
      <c r="F16" s="41"/>
      <c r="G16" s="41"/>
      <c r="H16" s="41"/>
      <c r="I16" s="41"/>
      <c r="J16" s="41"/>
      <c r="K16" s="41"/>
      <c r="L16" s="41"/>
      <c r="M16" s="41"/>
      <c r="N16" s="41"/>
      <c r="O16" s="41"/>
      <c r="P16" s="41"/>
      <c r="Q16" s="41"/>
      <c r="R16" s="41"/>
      <c r="S16" s="34"/>
      <c r="T16" s="35"/>
      <c r="U16" s="35"/>
      <c r="V16" s="35"/>
      <c r="W16" s="35"/>
      <c r="X16" s="35"/>
      <c r="Y16" s="36"/>
    </row>
    <row r="17" spans="1:25" ht="13.5" thickBot="1">
      <c r="A17" s="29">
        <v>5</v>
      </c>
      <c r="B17" s="413" t="s">
        <v>55</v>
      </c>
      <c r="C17" s="414"/>
      <c r="D17" s="41"/>
      <c r="E17" s="41"/>
      <c r="F17" s="41"/>
      <c r="G17" s="41"/>
      <c r="H17" s="41"/>
      <c r="I17" s="41"/>
      <c r="J17" s="41"/>
      <c r="K17" s="41"/>
      <c r="L17" s="41"/>
      <c r="M17" s="41"/>
      <c r="N17" s="41"/>
      <c r="O17" s="41"/>
      <c r="P17" s="41"/>
      <c r="Q17" s="41"/>
      <c r="R17" s="41"/>
      <c r="S17" s="318"/>
      <c r="T17" s="318"/>
      <c r="U17" s="318"/>
      <c r="V17" s="318"/>
      <c r="W17" s="318"/>
      <c r="X17" s="318"/>
      <c r="Y17" s="318"/>
    </row>
    <row r="18" spans="1:25" ht="13.5" thickBot="1">
      <c r="B18" s="415" t="s">
        <v>56</v>
      </c>
      <c r="C18" s="415"/>
      <c r="D18" s="38" t="str">
        <f t="shared" ref="D18:R18" si="2">IF(COUNTIF(D13:D17,"A")=5,"C",IF(COUNTIF(D13:D17,"A")&gt;0,"P"," "))</f>
        <v/>
      </c>
      <c r="E18" s="38" t="str">
        <f t="shared" si="2"/>
        <v/>
      </c>
      <c r="F18" s="38" t="str">
        <f t="shared" si="2"/>
        <v/>
      </c>
      <c r="G18" s="38" t="str">
        <f t="shared" si="2"/>
        <v/>
      </c>
      <c r="H18" s="38" t="str">
        <f t="shared" si="2"/>
        <v/>
      </c>
      <c r="I18" s="38" t="str">
        <f t="shared" si="2"/>
        <v/>
      </c>
      <c r="J18" s="38" t="str">
        <f t="shared" si="2"/>
        <v/>
      </c>
      <c r="K18" s="38" t="str">
        <f t="shared" si="2"/>
        <v/>
      </c>
      <c r="L18" s="38" t="str">
        <f t="shared" si="2"/>
        <v/>
      </c>
      <c r="M18" s="38" t="str">
        <f t="shared" si="2"/>
        <v/>
      </c>
      <c r="N18" s="38" t="str">
        <f t="shared" si="2"/>
        <v/>
      </c>
      <c r="O18" s="38" t="str">
        <f t="shared" si="2"/>
        <v/>
      </c>
      <c r="P18" s="38" t="str">
        <f t="shared" si="2"/>
        <v/>
      </c>
      <c r="Q18" s="38" t="str">
        <f t="shared" si="2"/>
        <v/>
      </c>
      <c r="R18" s="38" t="str">
        <f t="shared" si="2"/>
        <v/>
      </c>
      <c r="S18" s="38" t="str">
        <f t="shared" ref="S18:Y18" si="3">IF(COUNTIF(S13:S17,"A")=3,"C",IF(COUNTIF(S13:S17,"A")&gt;0,"P"," "))</f>
        <v/>
      </c>
      <c r="T18" s="38" t="str">
        <f t="shared" si="3"/>
        <v/>
      </c>
      <c r="U18" s="38" t="str">
        <f t="shared" si="3"/>
        <v/>
      </c>
      <c r="V18" s="38" t="str">
        <f t="shared" si="3"/>
        <v/>
      </c>
      <c r="W18" s="38" t="str">
        <f t="shared" si="3"/>
        <v/>
      </c>
      <c r="X18" s="38" t="str">
        <f t="shared" si="3"/>
        <v/>
      </c>
      <c r="Y18" s="38" t="str">
        <f t="shared" si="3"/>
        <v/>
      </c>
    </row>
  </sheetData>
  <sheetProtection password="EE48" sheet="1" objects="1" scenarios="1" selectLockedCells="1"/>
  <mergeCells count="38">
    <mergeCell ref="B16:C16"/>
    <mergeCell ref="B17:C17"/>
    <mergeCell ref="B18:C18"/>
    <mergeCell ref="B10:C10"/>
    <mergeCell ref="B9:C9"/>
    <mergeCell ref="B15:C15"/>
    <mergeCell ref="B12:Y12"/>
    <mergeCell ref="B13:C13"/>
    <mergeCell ref="B14:C14"/>
    <mergeCell ref="B11:C11"/>
    <mergeCell ref="B8:C8"/>
    <mergeCell ref="A3:C3"/>
    <mergeCell ref="A4:C4"/>
    <mergeCell ref="B7:C7"/>
    <mergeCell ref="B5:Y5"/>
    <mergeCell ref="Y1:Y4"/>
    <mergeCell ref="L1:L4"/>
    <mergeCell ref="M1:M4"/>
    <mergeCell ref="T1:T4"/>
    <mergeCell ref="W1:W4"/>
    <mergeCell ref="Q1:Q4"/>
    <mergeCell ref="X1:X4"/>
    <mergeCell ref="U1:U4"/>
    <mergeCell ref="V1:V4"/>
    <mergeCell ref="R1:R4"/>
    <mergeCell ref="B6:C6"/>
    <mergeCell ref="D1:D4"/>
    <mergeCell ref="G1:G4"/>
    <mergeCell ref="E1:E4"/>
    <mergeCell ref="J1:J4"/>
    <mergeCell ref="I1:I4"/>
    <mergeCell ref="F1:F4"/>
    <mergeCell ref="H1:H4"/>
    <mergeCell ref="K1:K4"/>
    <mergeCell ref="N1:N4"/>
    <mergeCell ref="O1:O4"/>
    <mergeCell ref="P1:P4"/>
    <mergeCell ref="S1:S4"/>
  </mergeCells>
  <phoneticPr fontId="6" type="noConversion"/>
  <printOptions horizontalCentered="1"/>
  <pageMargins left="0.75" right="0.75" top="1" bottom="0.5" header="0.25" footer="0.25"/>
  <pageSetup orientation="landscape" r:id="rId1"/>
  <headerFooter alignWithMargins="0">
    <oddHeader>&amp;C&amp;"Arial,Bold"&amp;14BrownieTrax&amp;12Annual Registration - &amp;D</oddHeader>
    <oddFooter>Page &amp;P</oddFooter>
  </headerFooter>
</worksheet>
</file>

<file path=xl/worksheets/sheet4.xml><?xml version="1.0" encoding="utf-8"?>
<worksheet xmlns="http://schemas.openxmlformats.org/spreadsheetml/2006/main" xmlns:r="http://schemas.openxmlformats.org/officeDocument/2006/relationships">
  <sheetPr codeName="Sheet5">
    <tabColor rgb="FF00B050"/>
    <pageSetUpPr fitToPage="1"/>
  </sheetPr>
  <dimension ref="A1:Q47"/>
  <sheetViews>
    <sheetView showGridLines="0" workbookViewId="0">
      <pane ySplit="4" topLeftCell="A5" activePane="bottomLeft" state="frozen"/>
      <selection pane="bottomLeft" activeCell="A5" sqref="A5"/>
    </sheetView>
  </sheetViews>
  <sheetFormatPr defaultRowHeight="12.75"/>
  <cols>
    <col min="1" max="1" width="12.140625" bestFit="1" customWidth="1"/>
    <col min="2" max="16" width="7.7109375" customWidth="1"/>
  </cols>
  <sheetData>
    <row r="1" spans="1:17" ht="12.75" customHeight="1">
      <c r="A1" s="421" t="s">
        <v>101</v>
      </c>
      <c r="B1" s="397" t="str">
        <f ca="1">'Brownie 1'!$A$1</f>
        <v>Brownie 1</v>
      </c>
      <c r="C1" s="397" t="str">
        <f ca="1">'Brownie 2'!$A$1</f>
        <v>Brownie 2</v>
      </c>
      <c r="D1" s="397" t="str">
        <f ca="1">'Brownie 3'!$A$1</f>
        <v>Brownie 3</v>
      </c>
      <c r="E1" s="397" t="str">
        <f ca="1">'Brownie 4'!$A$1</f>
        <v>Brownie 4</v>
      </c>
      <c r="F1" s="397" t="str">
        <f ca="1">'Brownie 5'!$A$1</f>
        <v>Brownie 5</v>
      </c>
      <c r="G1" s="397" t="str">
        <f ca="1">'Brownie 6'!$A$1</f>
        <v>Brownie 6</v>
      </c>
      <c r="H1" s="397" t="str">
        <f ca="1">'Brownie 7'!$A$1</f>
        <v>Brownie 7</v>
      </c>
      <c r="I1" s="397" t="str">
        <f ca="1">'Brownie 8'!$A$1</f>
        <v>Brownie 8</v>
      </c>
      <c r="J1" s="397" t="str">
        <f ca="1">'Brownie 9'!$A$1</f>
        <v>Brownie 9</v>
      </c>
      <c r="K1" s="397" t="str">
        <f ca="1">'Brownie 10'!$A$1</f>
        <v>Brownie 10</v>
      </c>
      <c r="L1" s="397" t="str">
        <f ca="1">'Brownie 11'!$A$1</f>
        <v>Brownie 11</v>
      </c>
      <c r="M1" s="397" t="str">
        <f ca="1">'Brownie 12'!$A$1</f>
        <v>Brownie 12</v>
      </c>
      <c r="N1" s="397" t="str">
        <f ca="1">'Brownie 13'!$A$1</f>
        <v>Brownie 13</v>
      </c>
      <c r="O1" s="397" t="str">
        <f ca="1">'Brownie 14'!$A$1</f>
        <v>Brownie 14</v>
      </c>
      <c r="P1" s="397" t="str">
        <f ca="1">'Brownie 15'!$A$1</f>
        <v>Brownie 15</v>
      </c>
      <c r="Q1" s="418" t="s">
        <v>130</v>
      </c>
    </row>
    <row r="2" spans="1:17" ht="15" customHeight="1">
      <c r="A2" s="422"/>
      <c r="B2" s="398"/>
      <c r="C2" s="398"/>
      <c r="D2" s="398"/>
      <c r="E2" s="398"/>
      <c r="F2" s="398"/>
      <c r="G2" s="398"/>
      <c r="H2" s="398"/>
      <c r="I2" s="398"/>
      <c r="J2" s="398"/>
      <c r="K2" s="398"/>
      <c r="L2" s="398"/>
      <c r="M2" s="398"/>
      <c r="N2" s="398"/>
      <c r="O2" s="398"/>
      <c r="P2" s="398"/>
      <c r="Q2" s="419"/>
    </row>
    <row r="3" spans="1:17" ht="8.25" customHeight="1">
      <c r="A3" s="314"/>
      <c r="B3" s="398"/>
      <c r="C3" s="398"/>
      <c r="D3" s="398"/>
      <c r="E3" s="398"/>
      <c r="F3" s="398"/>
      <c r="G3" s="398"/>
      <c r="H3" s="398"/>
      <c r="I3" s="398"/>
      <c r="J3" s="398"/>
      <c r="K3" s="398"/>
      <c r="L3" s="398"/>
      <c r="M3" s="398"/>
      <c r="N3" s="398"/>
      <c r="O3" s="398"/>
      <c r="P3" s="398"/>
      <c r="Q3" s="419"/>
    </row>
    <row r="4" spans="1:17">
      <c r="A4" s="315" t="s">
        <v>58</v>
      </c>
      <c r="B4" s="399"/>
      <c r="C4" s="399"/>
      <c r="D4" s="399"/>
      <c r="E4" s="399"/>
      <c r="F4" s="399"/>
      <c r="G4" s="399"/>
      <c r="H4" s="399"/>
      <c r="I4" s="399"/>
      <c r="J4" s="399"/>
      <c r="K4" s="399"/>
      <c r="L4" s="399"/>
      <c r="M4" s="399"/>
      <c r="N4" s="399"/>
      <c r="O4" s="399"/>
      <c r="P4" s="399"/>
      <c r="Q4" s="420"/>
    </row>
    <row r="5" spans="1:17">
      <c r="A5" s="48"/>
      <c r="B5" s="151"/>
      <c r="C5" s="151"/>
      <c r="D5" s="151"/>
      <c r="E5" s="151"/>
      <c r="F5" s="151"/>
      <c r="G5" s="151"/>
      <c r="H5" s="151"/>
      <c r="I5" s="151"/>
      <c r="J5" s="151"/>
      <c r="K5" s="151"/>
      <c r="L5" s="151"/>
      <c r="M5" s="151"/>
      <c r="N5" s="151"/>
      <c r="O5" s="151"/>
      <c r="P5" s="151"/>
      <c r="Q5" s="152">
        <f t="shared" ref="Q5:Q9" si="0">SUM(B5:P5)</f>
        <v>0</v>
      </c>
    </row>
    <row r="6" spans="1:17">
      <c r="A6" s="316"/>
      <c r="B6" s="151"/>
      <c r="C6" s="151"/>
      <c r="D6" s="151"/>
      <c r="E6" s="151"/>
      <c r="F6" s="151"/>
      <c r="G6" s="151"/>
      <c r="H6" s="151"/>
      <c r="I6" s="151"/>
      <c r="J6" s="151"/>
      <c r="K6" s="151"/>
      <c r="L6" s="151"/>
      <c r="M6" s="151"/>
      <c r="N6" s="151"/>
      <c r="O6" s="151"/>
      <c r="P6" s="151"/>
      <c r="Q6" s="152">
        <f t="shared" si="0"/>
        <v>0</v>
      </c>
    </row>
    <row r="7" spans="1:17">
      <c r="A7" s="48"/>
      <c r="B7" s="151"/>
      <c r="C7" s="151"/>
      <c r="D7" s="151"/>
      <c r="E7" s="151"/>
      <c r="F7" s="151"/>
      <c r="G7" s="151"/>
      <c r="H7" s="151"/>
      <c r="I7" s="151"/>
      <c r="J7" s="151"/>
      <c r="K7" s="151"/>
      <c r="L7" s="151"/>
      <c r="M7" s="151"/>
      <c r="N7" s="151"/>
      <c r="O7" s="151"/>
      <c r="P7" s="151"/>
      <c r="Q7" s="152">
        <f t="shared" si="0"/>
        <v>0</v>
      </c>
    </row>
    <row r="8" spans="1:17">
      <c r="A8" s="48"/>
      <c r="B8" s="151"/>
      <c r="C8" s="151"/>
      <c r="D8" s="151"/>
      <c r="E8" s="151"/>
      <c r="F8" s="151"/>
      <c r="G8" s="151"/>
      <c r="H8" s="151"/>
      <c r="I8" s="151"/>
      <c r="J8" s="151"/>
      <c r="K8" s="151"/>
      <c r="L8" s="151"/>
      <c r="M8" s="151"/>
      <c r="N8" s="151"/>
      <c r="O8" s="151"/>
      <c r="P8" s="151"/>
      <c r="Q8" s="152">
        <f t="shared" si="0"/>
        <v>0</v>
      </c>
    </row>
    <row r="9" spans="1:17">
      <c r="A9" s="48"/>
      <c r="B9" s="151"/>
      <c r="C9" s="151"/>
      <c r="D9" s="151"/>
      <c r="E9" s="151"/>
      <c r="F9" s="151"/>
      <c r="G9" s="151"/>
      <c r="H9" s="151"/>
      <c r="I9" s="151"/>
      <c r="J9" s="151"/>
      <c r="K9" s="151"/>
      <c r="L9" s="151"/>
      <c r="M9" s="151"/>
      <c r="N9" s="151"/>
      <c r="O9" s="151"/>
      <c r="P9" s="151"/>
      <c r="Q9" s="152">
        <f t="shared" si="0"/>
        <v>0</v>
      </c>
    </row>
    <row r="10" spans="1:17">
      <c r="A10" s="48"/>
      <c r="B10" s="151"/>
      <c r="C10" s="151"/>
      <c r="D10" s="151"/>
      <c r="E10" s="151"/>
      <c r="F10" s="151"/>
      <c r="G10" s="151"/>
      <c r="H10" s="151"/>
      <c r="I10" s="151"/>
      <c r="J10" s="151"/>
      <c r="K10" s="151"/>
      <c r="L10" s="151"/>
      <c r="M10" s="151"/>
      <c r="N10" s="151"/>
      <c r="O10" s="151"/>
      <c r="P10" s="151"/>
      <c r="Q10" s="152">
        <f t="shared" ref="Q10:Q22" si="1">SUM(B10:P10)</f>
        <v>0</v>
      </c>
    </row>
    <row r="11" spans="1:17">
      <c r="A11" s="48"/>
      <c r="B11" s="151"/>
      <c r="C11" s="151"/>
      <c r="D11" s="151"/>
      <c r="E11" s="151"/>
      <c r="F11" s="151"/>
      <c r="G11" s="151"/>
      <c r="H11" s="151"/>
      <c r="I11" s="151"/>
      <c r="J11" s="151"/>
      <c r="K11" s="151"/>
      <c r="L11" s="151"/>
      <c r="M11" s="151"/>
      <c r="N11" s="151"/>
      <c r="O11" s="151"/>
      <c r="P11" s="151"/>
      <c r="Q11" s="152">
        <f t="shared" si="1"/>
        <v>0</v>
      </c>
    </row>
    <row r="12" spans="1:17">
      <c r="A12" s="48"/>
      <c r="B12" s="151"/>
      <c r="C12" s="151"/>
      <c r="D12" s="151"/>
      <c r="E12" s="151"/>
      <c r="F12" s="151"/>
      <c r="G12" s="151"/>
      <c r="H12" s="151"/>
      <c r="I12" s="151"/>
      <c r="J12" s="151"/>
      <c r="K12" s="151"/>
      <c r="L12" s="151"/>
      <c r="M12" s="151"/>
      <c r="N12" s="151"/>
      <c r="O12" s="151"/>
      <c r="P12" s="151"/>
      <c r="Q12" s="152">
        <f t="shared" si="1"/>
        <v>0</v>
      </c>
    </row>
    <row r="13" spans="1:17">
      <c r="A13" s="48"/>
      <c r="B13" s="151"/>
      <c r="C13" s="151"/>
      <c r="D13" s="151"/>
      <c r="E13" s="151"/>
      <c r="F13" s="151"/>
      <c r="G13" s="151"/>
      <c r="H13" s="151"/>
      <c r="I13" s="151"/>
      <c r="J13" s="151"/>
      <c r="K13" s="151"/>
      <c r="L13" s="151"/>
      <c r="M13" s="151"/>
      <c r="N13" s="151"/>
      <c r="O13" s="151"/>
      <c r="P13" s="151"/>
      <c r="Q13" s="152">
        <f t="shared" si="1"/>
        <v>0</v>
      </c>
    </row>
    <row r="14" spans="1:17">
      <c r="A14" s="48"/>
      <c r="B14" s="151"/>
      <c r="C14" s="151"/>
      <c r="D14" s="151"/>
      <c r="E14" s="151"/>
      <c r="F14" s="151"/>
      <c r="G14" s="151"/>
      <c r="H14" s="151"/>
      <c r="I14" s="151"/>
      <c r="J14" s="151"/>
      <c r="K14" s="151"/>
      <c r="L14" s="151"/>
      <c r="M14" s="151"/>
      <c r="N14" s="151"/>
      <c r="O14" s="151"/>
      <c r="P14" s="151"/>
      <c r="Q14" s="152">
        <f t="shared" si="1"/>
        <v>0</v>
      </c>
    </row>
    <row r="15" spans="1:17">
      <c r="A15" s="48"/>
      <c r="B15" s="151"/>
      <c r="C15" s="151"/>
      <c r="D15" s="151"/>
      <c r="E15" s="151"/>
      <c r="F15" s="151"/>
      <c r="G15" s="151"/>
      <c r="H15" s="151"/>
      <c r="I15" s="151"/>
      <c r="J15" s="151"/>
      <c r="K15" s="151"/>
      <c r="L15" s="151"/>
      <c r="M15" s="151"/>
      <c r="N15" s="151"/>
      <c r="O15" s="151"/>
      <c r="P15" s="151"/>
      <c r="Q15" s="152">
        <f t="shared" si="1"/>
        <v>0</v>
      </c>
    </row>
    <row r="16" spans="1:17">
      <c r="A16" s="48"/>
      <c r="B16" s="151"/>
      <c r="C16" s="151"/>
      <c r="D16" s="151"/>
      <c r="E16" s="151"/>
      <c r="F16" s="151"/>
      <c r="G16" s="151"/>
      <c r="H16" s="151"/>
      <c r="I16" s="151"/>
      <c r="J16" s="151"/>
      <c r="K16" s="151"/>
      <c r="L16" s="151"/>
      <c r="M16" s="151"/>
      <c r="N16" s="151"/>
      <c r="O16" s="151"/>
      <c r="P16" s="151"/>
      <c r="Q16" s="152">
        <f t="shared" si="1"/>
        <v>0</v>
      </c>
    </row>
    <row r="17" spans="1:17">
      <c r="A17" s="48"/>
      <c r="B17" s="151"/>
      <c r="C17" s="151"/>
      <c r="D17" s="151"/>
      <c r="E17" s="151"/>
      <c r="F17" s="151"/>
      <c r="G17" s="151"/>
      <c r="H17" s="151"/>
      <c r="I17" s="151"/>
      <c r="J17" s="151"/>
      <c r="K17" s="151"/>
      <c r="L17" s="151"/>
      <c r="M17" s="151"/>
      <c r="N17" s="151"/>
      <c r="O17" s="151"/>
      <c r="P17" s="151"/>
      <c r="Q17" s="152">
        <f t="shared" si="1"/>
        <v>0</v>
      </c>
    </row>
    <row r="18" spans="1:17">
      <c r="A18" s="48"/>
      <c r="B18" s="151"/>
      <c r="C18" s="151"/>
      <c r="D18" s="151"/>
      <c r="E18" s="151"/>
      <c r="F18" s="151"/>
      <c r="G18" s="151"/>
      <c r="H18" s="151"/>
      <c r="I18" s="151"/>
      <c r="J18" s="151"/>
      <c r="K18" s="151"/>
      <c r="L18" s="151"/>
      <c r="M18" s="151"/>
      <c r="N18" s="151"/>
      <c r="O18" s="151"/>
      <c r="P18" s="151"/>
      <c r="Q18" s="152">
        <f t="shared" si="1"/>
        <v>0</v>
      </c>
    </row>
    <row r="19" spans="1:17">
      <c r="A19" s="48"/>
      <c r="B19" s="151"/>
      <c r="C19" s="151"/>
      <c r="D19" s="151"/>
      <c r="E19" s="151"/>
      <c r="F19" s="151"/>
      <c r="G19" s="151"/>
      <c r="H19" s="151"/>
      <c r="I19" s="151"/>
      <c r="J19" s="151"/>
      <c r="K19" s="151"/>
      <c r="L19" s="151"/>
      <c r="M19" s="151"/>
      <c r="N19" s="151"/>
      <c r="O19" s="151"/>
      <c r="P19" s="151"/>
      <c r="Q19" s="152">
        <f t="shared" si="1"/>
        <v>0</v>
      </c>
    </row>
    <row r="20" spans="1:17">
      <c r="A20" s="48"/>
      <c r="B20" s="151"/>
      <c r="C20" s="151"/>
      <c r="D20" s="151"/>
      <c r="E20" s="151"/>
      <c r="F20" s="151"/>
      <c r="G20" s="151"/>
      <c r="H20" s="151"/>
      <c r="I20" s="151"/>
      <c r="J20" s="151"/>
      <c r="K20" s="151"/>
      <c r="L20" s="151"/>
      <c r="M20" s="151"/>
      <c r="N20" s="151"/>
      <c r="O20" s="151"/>
      <c r="P20" s="151"/>
      <c r="Q20" s="152">
        <f t="shared" si="1"/>
        <v>0</v>
      </c>
    </row>
    <row r="21" spans="1:17">
      <c r="A21" s="48"/>
      <c r="B21" s="151"/>
      <c r="C21" s="151"/>
      <c r="D21" s="151"/>
      <c r="E21" s="151"/>
      <c r="F21" s="151"/>
      <c r="G21" s="151"/>
      <c r="H21" s="151"/>
      <c r="I21" s="151"/>
      <c r="J21" s="151"/>
      <c r="K21" s="151"/>
      <c r="L21" s="151"/>
      <c r="M21" s="151"/>
      <c r="N21" s="151"/>
      <c r="O21" s="151"/>
      <c r="P21" s="151"/>
      <c r="Q21" s="152">
        <f t="shared" si="1"/>
        <v>0</v>
      </c>
    </row>
    <row r="22" spans="1:17">
      <c r="A22" s="48"/>
      <c r="B22" s="151"/>
      <c r="C22" s="151"/>
      <c r="D22" s="151"/>
      <c r="E22" s="151"/>
      <c r="F22" s="151"/>
      <c r="G22" s="151"/>
      <c r="H22" s="151"/>
      <c r="I22" s="151"/>
      <c r="J22" s="151"/>
      <c r="K22" s="151"/>
      <c r="L22" s="151"/>
      <c r="M22" s="151"/>
      <c r="N22" s="151"/>
      <c r="O22" s="151"/>
      <c r="P22" s="151"/>
      <c r="Q22" s="152">
        <f t="shared" si="1"/>
        <v>0</v>
      </c>
    </row>
    <row r="23" spans="1:17">
      <c r="A23" s="48"/>
      <c r="B23" s="151"/>
      <c r="C23" s="151"/>
      <c r="D23" s="151"/>
      <c r="E23" s="151"/>
      <c r="F23" s="151"/>
      <c r="G23" s="151"/>
      <c r="H23" s="151"/>
      <c r="I23" s="151"/>
      <c r="J23" s="151"/>
      <c r="K23" s="151"/>
      <c r="L23" s="151"/>
      <c r="M23" s="151"/>
      <c r="N23" s="151"/>
      <c r="O23" s="151"/>
      <c r="P23" s="151"/>
      <c r="Q23" s="152">
        <f t="shared" ref="Q23:Q24" si="2">SUM(B23:P23)</f>
        <v>0</v>
      </c>
    </row>
    <row r="24" spans="1:17" ht="13.5" thickBot="1">
      <c r="A24" s="48"/>
      <c r="B24" s="151"/>
      <c r="C24" s="151"/>
      <c r="D24" s="151"/>
      <c r="E24" s="151"/>
      <c r="F24" s="151"/>
      <c r="G24" s="151"/>
      <c r="H24" s="151"/>
      <c r="I24" s="151"/>
      <c r="J24" s="151"/>
      <c r="K24" s="151"/>
      <c r="L24" s="151"/>
      <c r="M24" s="151"/>
      <c r="N24" s="151"/>
      <c r="O24" s="151"/>
      <c r="P24" s="151"/>
      <c r="Q24" s="152">
        <f t="shared" si="2"/>
        <v>0</v>
      </c>
    </row>
    <row r="25" spans="1:17" ht="26.25" thickBot="1">
      <c r="A25" s="317" t="s">
        <v>129</v>
      </c>
      <c r="B25" s="153">
        <f t="shared" ref="B25:Q25" si="3">SUM(B5:B24)</f>
        <v>0</v>
      </c>
      <c r="C25" s="153">
        <f t="shared" si="3"/>
        <v>0</v>
      </c>
      <c r="D25" s="153">
        <f t="shared" si="3"/>
        <v>0</v>
      </c>
      <c r="E25" s="153">
        <f t="shared" si="3"/>
        <v>0</v>
      </c>
      <c r="F25" s="153">
        <f t="shared" si="3"/>
        <v>0</v>
      </c>
      <c r="G25" s="153">
        <f t="shared" si="3"/>
        <v>0</v>
      </c>
      <c r="H25" s="153">
        <f t="shared" si="3"/>
        <v>0</v>
      </c>
      <c r="I25" s="153">
        <f t="shared" si="3"/>
        <v>0</v>
      </c>
      <c r="J25" s="153">
        <f t="shared" si="3"/>
        <v>0</v>
      </c>
      <c r="K25" s="153">
        <f t="shared" si="3"/>
        <v>0</v>
      </c>
      <c r="L25" s="153">
        <f t="shared" si="3"/>
        <v>0</v>
      </c>
      <c r="M25" s="153">
        <f t="shared" si="3"/>
        <v>0</v>
      </c>
      <c r="N25" s="153">
        <f t="shared" si="3"/>
        <v>0</v>
      </c>
      <c r="O25" s="153">
        <f t="shared" si="3"/>
        <v>0</v>
      </c>
      <c r="P25" s="153">
        <f t="shared" si="3"/>
        <v>0</v>
      </c>
      <c r="Q25" s="154">
        <f t="shared" si="3"/>
        <v>0</v>
      </c>
    </row>
    <row r="27" spans="1:17">
      <c r="A27" s="48"/>
      <c r="B27" s="151"/>
      <c r="C27" s="151"/>
      <c r="D27" s="151"/>
      <c r="E27" s="151"/>
      <c r="F27" s="151"/>
      <c r="G27" s="151"/>
      <c r="H27" s="151"/>
      <c r="I27" s="151"/>
      <c r="J27" s="151"/>
      <c r="K27" s="151"/>
      <c r="L27" s="151"/>
      <c r="M27" s="151"/>
      <c r="N27" s="151"/>
      <c r="O27" s="151"/>
      <c r="P27" s="151"/>
      <c r="Q27" s="152">
        <f t="shared" ref="Q27:Q46" si="4">SUM(B27:P27)</f>
        <v>0</v>
      </c>
    </row>
    <row r="28" spans="1:17">
      <c r="A28" s="316"/>
      <c r="B28" s="151"/>
      <c r="C28" s="151"/>
      <c r="D28" s="151"/>
      <c r="E28" s="151"/>
      <c r="F28" s="151"/>
      <c r="G28" s="151"/>
      <c r="H28" s="151"/>
      <c r="I28" s="151"/>
      <c r="J28" s="151"/>
      <c r="K28" s="151"/>
      <c r="L28" s="151"/>
      <c r="M28" s="151"/>
      <c r="N28" s="151"/>
      <c r="O28" s="151"/>
      <c r="P28" s="151"/>
      <c r="Q28" s="152">
        <f t="shared" si="4"/>
        <v>0</v>
      </c>
    </row>
    <row r="29" spans="1:17">
      <c r="A29" s="48"/>
      <c r="B29" s="151"/>
      <c r="C29" s="151"/>
      <c r="D29" s="151"/>
      <c r="E29" s="151"/>
      <c r="F29" s="151"/>
      <c r="G29" s="151"/>
      <c r="H29" s="151"/>
      <c r="I29" s="151"/>
      <c r="J29" s="151"/>
      <c r="K29" s="151"/>
      <c r="L29" s="151"/>
      <c r="M29" s="151"/>
      <c r="N29" s="151"/>
      <c r="O29" s="151"/>
      <c r="P29" s="151"/>
      <c r="Q29" s="152">
        <f t="shared" si="4"/>
        <v>0</v>
      </c>
    </row>
    <row r="30" spans="1:17">
      <c r="A30" s="48"/>
      <c r="B30" s="151"/>
      <c r="C30" s="151"/>
      <c r="D30" s="151"/>
      <c r="E30" s="151"/>
      <c r="F30" s="151"/>
      <c r="G30" s="151"/>
      <c r="H30" s="151"/>
      <c r="I30" s="151"/>
      <c r="J30" s="151"/>
      <c r="K30" s="151"/>
      <c r="L30" s="151"/>
      <c r="M30" s="151"/>
      <c r="N30" s="151"/>
      <c r="O30" s="151"/>
      <c r="P30" s="151"/>
      <c r="Q30" s="152">
        <f t="shared" si="4"/>
        <v>0</v>
      </c>
    </row>
    <row r="31" spans="1:17">
      <c r="A31" s="48"/>
      <c r="B31" s="151"/>
      <c r="C31" s="151"/>
      <c r="D31" s="151"/>
      <c r="E31" s="151"/>
      <c r="F31" s="151"/>
      <c r="G31" s="151"/>
      <c r="H31" s="151"/>
      <c r="I31" s="151"/>
      <c r="J31" s="151"/>
      <c r="K31" s="151"/>
      <c r="L31" s="151"/>
      <c r="M31" s="151"/>
      <c r="N31" s="151"/>
      <c r="O31" s="151"/>
      <c r="P31" s="151"/>
      <c r="Q31" s="152">
        <f t="shared" si="4"/>
        <v>0</v>
      </c>
    </row>
    <row r="32" spans="1:17">
      <c r="A32" s="48"/>
      <c r="B32" s="151"/>
      <c r="C32" s="151"/>
      <c r="D32" s="151"/>
      <c r="E32" s="151"/>
      <c r="F32" s="151"/>
      <c r="G32" s="151"/>
      <c r="H32" s="151"/>
      <c r="I32" s="151"/>
      <c r="J32" s="151"/>
      <c r="K32" s="151"/>
      <c r="L32" s="151"/>
      <c r="M32" s="151"/>
      <c r="N32" s="151"/>
      <c r="O32" s="151"/>
      <c r="P32" s="151"/>
      <c r="Q32" s="152">
        <f t="shared" si="4"/>
        <v>0</v>
      </c>
    </row>
    <row r="33" spans="1:17">
      <c r="A33" s="48"/>
      <c r="B33" s="151"/>
      <c r="C33" s="151"/>
      <c r="D33" s="151"/>
      <c r="E33" s="151"/>
      <c r="F33" s="151"/>
      <c r="G33" s="151"/>
      <c r="H33" s="151"/>
      <c r="I33" s="151"/>
      <c r="J33" s="151"/>
      <c r="K33" s="151"/>
      <c r="L33" s="151"/>
      <c r="M33" s="151"/>
      <c r="N33" s="151"/>
      <c r="O33" s="151"/>
      <c r="P33" s="151"/>
      <c r="Q33" s="152">
        <f t="shared" si="4"/>
        <v>0</v>
      </c>
    </row>
    <row r="34" spans="1:17">
      <c r="A34" s="48"/>
      <c r="B34" s="151"/>
      <c r="C34" s="151"/>
      <c r="D34" s="151"/>
      <c r="E34" s="151"/>
      <c r="F34" s="151"/>
      <c r="G34" s="151"/>
      <c r="H34" s="151"/>
      <c r="I34" s="151"/>
      <c r="J34" s="151"/>
      <c r="K34" s="151"/>
      <c r="L34" s="151"/>
      <c r="M34" s="151"/>
      <c r="N34" s="151"/>
      <c r="O34" s="151"/>
      <c r="P34" s="151"/>
      <c r="Q34" s="152">
        <f t="shared" si="4"/>
        <v>0</v>
      </c>
    </row>
    <row r="35" spans="1:17">
      <c r="A35" s="48"/>
      <c r="B35" s="151"/>
      <c r="C35" s="151"/>
      <c r="D35" s="151"/>
      <c r="E35" s="151"/>
      <c r="F35" s="151"/>
      <c r="G35" s="151"/>
      <c r="H35" s="151"/>
      <c r="I35" s="151"/>
      <c r="J35" s="151"/>
      <c r="K35" s="151"/>
      <c r="L35" s="151"/>
      <c r="M35" s="151"/>
      <c r="N35" s="151"/>
      <c r="O35" s="151"/>
      <c r="P35" s="151"/>
      <c r="Q35" s="152">
        <f t="shared" si="4"/>
        <v>0</v>
      </c>
    </row>
    <row r="36" spans="1:17">
      <c r="A36" s="48"/>
      <c r="B36" s="151"/>
      <c r="C36" s="151"/>
      <c r="D36" s="151"/>
      <c r="E36" s="151"/>
      <c r="F36" s="151"/>
      <c r="G36" s="151"/>
      <c r="H36" s="151"/>
      <c r="I36" s="151"/>
      <c r="J36" s="151"/>
      <c r="K36" s="151"/>
      <c r="L36" s="151"/>
      <c r="M36" s="151"/>
      <c r="N36" s="151"/>
      <c r="O36" s="151"/>
      <c r="P36" s="151"/>
      <c r="Q36" s="152">
        <f t="shared" si="4"/>
        <v>0</v>
      </c>
    </row>
    <row r="37" spans="1:17">
      <c r="A37" s="48"/>
      <c r="B37" s="151"/>
      <c r="C37" s="151"/>
      <c r="D37" s="151"/>
      <c r="E37" s="151"/>
      <c r="F37" s="151"/>
      <c r="G37" s="151"/>
      <c r="H37" s="151"/>
      <c r="I37" s="151"/>
      <c r="J37" s="151"/>
      <c r="K37" s="151"/>
      <c r="L37" s="151"/>
      <c r="M37" s="151"/>
      <c r="N37" s="151"/>
      <c r="O37" s="151"/>
      <c r="P37" s="151"/>
      <c r="Q37" s="152">
        <f t="shared" si="4"/>
        <v>0</v>
      </c>
    </row>
    <row r="38" spans="1:17">
      <c r="A38" s="48"/>
      <c r="B38" s="151"/>
      <c r="C38" s="151"/>
      <c r="D38" s="151"/>
      <c r="E38" s="151"/>
      <c r="F38" s="151"/>
      <c r="G38" s="151"/>
      <c r="H38" s="151"/>
      <c r="I38" s="151"/>
      <c r="J38" s="151"/>
      <c r="K38" s="151"/>
      <c r="L38" s="151"/>
      <c r="M38" s="151"/>
      <c r="N38" s="151"/>
      <c r="O38" s="151"/>
      <c r="P38" s="151"/>
      <c r="Q38" s="152">
        <f t="shared" si="4"/>
        <v>0</v>
      </c>
    </row>
    <row r="39" spans="1:17">
      <c r="A39" s="48"/>
      <c r="B39" s="151"/>
      <c r="C39" s="151"/>
      <c r="D39" s="151"/>
      <c r="E39" s="151"/>
      <c r="F39" s="151"/>
      <c r="G39" s="151"/>
      <c r="H39" s="151"/>
      <c r="I39" s="151"/>
      <c r="J39" s="151"/>
      <c r="K39" s="151"/>
      <c r="L39" s="151"/>
      <c r="M39" s="151"/>
      <c r="N39" s="151"/>
      <c r="O39" s="151"/>
      <c r="P39" s="151"/>
      <c r="Q39" s="152">
        <f t="shared" si="4"/>
        <v>0</v>
      </c>
    </row>
    <row r="40" spans="1:17">
      <c r="A40" s="48"/>
      <c r="B40" s="151"/>
      <c r="C40" s="151"/>
      <c r="D40" s="151"/>
      <c r="E40" s="151"/>
      <c r="F40" s="151"/>
      <c r="G40" s="151"/>
      <c r="H40" s="151"/>
      <c r="I40" s="151"/>
      <c r="J40" s="151"/>
      <c r="K40" s="151"/>
      <c r="L40" s="151"/>
      <c r="M40" s="151"/>
      <c r="N40" s="151"/>
      <c r="O40" s="151"/>
      <c r="P40" s="151"/>
      <c r="Q40" s="152">
        <f t="shared" si="4"/>
        <v>0</v>
      </c>
    </row>
    <row r="41" spans="1:17">
      <c r="A41" s="48"/>
      <c r="B41" s="151"/>
      <c r="C41" s="151"/>
      <c r="D41" s="151"/>
      <c r="E41" s="151"/>
      <c r="F41" s="151"/>
      <c r="G41" s="151"/>
      <c r="H41" s="151"/>
      <c r="I41" s="151"/>
      <c r="J41" s="151"/>
      <c r="K41" s="151"/>
      <c r="L41" s="151"/>
      <c r="M41" s="151"/>
      <c r="N41" s="151"/>
      <c r="O41" s="151"/>
      <c r="P41" s="151"/>
      <c r="Q41" s="152">
        <f t="shared" si="4"/>
        <v>0</v>
      </c>
    </row>
    <row r="42" spans="1:17">
      <c r="A42" s="48"/>
      <c r="B42" s="151"/>
      <c r="C42" s="151"/>
      <c r="D42" s="151"/>
      <c r="E42" s="151"/>
      <c r="F42" s="151"/>
      <c r="G42" s="151"/>
      <c r="H42" s="151"/>
      <c r="I42" s="151"/>
      <c r="J42" s="151"/>
      <c r="K42" s="151"/>
      <c r="L42" s="151"/>
      <c r="M42" s="151"/>
      <c r="N42" s="151"/>
      <c r="O42" s="151"/>
      <c r="P42" s="151"/>
      <c r="Q42" s="152">
        <f t="shared" si="4"/>
        <v>0</v>
      </c>
    </row>
    <row r="43" spans="1:17">
      <c r="A43" s="48"/>
      <c r="B43" s="151"/>
      <c r="C43" s="151"/>
      <c r="D43" s="151"/>
      <c r="E43" s="151"/>
      <c r="F43" s="151"/>
      <c r="G43" s="151"/>
      <c r="H43" s="151"/>
      <c r="I43" s="151"/>
      <c r="J43" s="151"/>
      <c r="K43" s="151"/>
      <c r="L43" s="151"/>
      <c r="M43" s="151"/>
      <c r="N43" s="151"/>
      <c r="O43" s="151"/>
      <c r="P43" s="151"/>
      <c r="Q43" s="152">
        <f t="shared" si="4"/>
        <v>0</v>
      </c>
    </row>
    <row r="44" spans="1:17">
      <c r="A44" s="48"/>
      <c r="B44" s="151"/>
      <c r="C44" s="151"/>
      <c r="D44" s="151"/>
      <c r="E44" s="151"/>
      <c r="F44" s="151"/>
      <c r="G44" s="151"/>
      <c r="H44" s="151"/>
      <c r="I44" s="151"/>
      <c r="J44" s="151"/>
      <c r="K44" s="151"/>
      <c r="L44" s="151"/>
      <c r="M44" s="151"/>
      <c r="N44" s="151"/>
      <c r="O44" s="151"/>
      <c r="P44" s="151"/>
      <c r="Q44" s="152">
        <f t="shared" si="4"/>
        <v>0</v>
      </c>
    </row>
    <row r="45" spans="1:17">
      <c r="A45" s="48"/>
      <c r="B45" s="151"/>
      <c r="C45" s="151"/>
      <c r="D45" s="151"/>
      <c r="E45" s="151"/>
      <c r="F45" s="151"/>
      <c r="G45" s="151"/>
      <c r="H45" s="151"/>
      <c r="I45" s="151"/>
      <c r="J45" s="151"/>
      <c r="K45" s="151"/>
      <c r="L45" s="151"/>
      <c r="M45" s="151"/>
      <c r="N45" s="151"/>
      <c r="O45" s="151"/>
      <c r="P45" s="151"/>
      <c r="Q45" s="152">
        <f t="shared" si="4"/>
        <v>0</v>
      </c>
    </row>
    <row r="46" spans="1:17" ht="13.5" thickBot="1">
      <c r="A46" s="48"/>
      <c r="B46" s="151"/>
      <c r="C46" s="151"/>
      <c r="D46" s="151"/>
      <c r="E46" s="151"/>
      <c r="F46" s="151"/>
      <c r="G46" s="151"/>
      <c r="H46" s="151"/>
      <c r="I46" s="151"/>
      <c r="J46" s="151"/>
      <c r="K46" s="151"/>
      <c r="L46" s="151"/>
      <c r="M46" s="151"/>
      <c r="N46" s="151"/>
      <c r="O46" s="151"/>
      <c r="P46" s="151"/>
      <c r="Q46" s="152">
        <f t="shared" si="4"/>
        <v>0</v>
      </c>
    </row>
    <row r="47" spans="1:17" ht="26.25" thickBot="1">
      <c r="A47" s="317" t="s">
        <v>129</v>
      </c>
      <c r="B47" s="153">
        <f t="shared" ref="B47:Q47" si="5">SUM(B27:B46)</f>
        <v>0</v>
      </c>
      <c r="C47" s="153">
        <f t="shared" si="5"/>
        <v>0</v>
      </c>
      <c r="D47" s="153">
        <f t="shared" si="5"/>
        <v>0</v>
      </c>
      <c r="E47" s="153">
        <f t="shared" si="5"/>
        <v>0</v>
      </c>
      <c r="F47" s="153">
        <f t="shared" si="5"/>
        <v>0</v>
      </c>
      <c r="G47" s="153">
        <f t="shared" si="5"/>
        <v>0</v>
      </c>
      <c r="H47" s="153">
        <f t="shared" si="5"/>
        <v>0</v>
      </c>
      <c r="I47" s="153">
        <f t="shared" si="5"/>
        <v>0</v>
      </c>
      <c r="J47" s="153">
        <f t="shared" si="5"/>
        <v>0</v>
      </c>
      <c r="K47" s="153">
        <f t="shared" si="5"/>
        <v>0</v>
      </c>
      <c r="L47" s="153">
        <f t="shared" si="5"/>
        <v>0</v>
      </c>
      <c r="M47" s="153">
        <f t="shared" si="5"/>
        <v>0</v>
      </c>
      <c r="N47" s="153">
        <f t="shared" si="5"/>
        <v>0</v>
      </c>
      <c r="O47" s="153">
        <f t="shared" si="5"/>
        <v>0</v>
      </c>
      <c r="P47" s="153">
        <f t="shared" si="5"/>
        <v>0</v>
      </c>
      <c r="Q47" s="154">
        <f t="shared" si="5"/>
        <v>0</v>
      </c>
    </row>
  </sheetData>
  <sheetProtection password="EE48" sheet="1" objects="1" scenarios="1" selectLockedCells="1"/>
  <mergeCells count="17">
    <mergeCell ref="F1:F4"/>
    <mergeCell ref="A1:A2"/>
    <mergeCell ref="B1:B4"/>
    <mergeCell ref="C1:C4"/>
    <mergeCell ref="D1:D4"/>
    <mergeCell ref="E1:E4"/>
    <mergeCell ref="Q1:Q4"/>
    <mergeCell ref="G1:G4"/>
    <mergeCell ref="H1:H4"/>
    <mergeCell ref="I1:I4"/>
    <mergeCell ref="J1:J4"/>
    <mergeCell ref="K1:K4"/>
    <mergeCell ref="L1:L4"/>
    <mergeCell ref="M1:M4"/>
    <mergeCell ref="N1:N4"/>
    <mergeCell ref="O1:O4"/>
    <mergeCell ref="P1:P4"/>
  </mergeCells>
  <pageMargins left="0.75" right="0.75" top="1" bottom="0.5" header="0.25" footer="0.25"/>
  <pageSetup scale="81" orientation="landscape" horizontalDpi="300" verticalDpi="300" r:id="rId1"/>
  <headerFooter>
    <oddHeader>&amp;C&amp;"Arial,Bold"&amp;14BrownieTrax&amp;12Dues Page - &amp;D</oddHeader>
    <oddFooter>&amp;CPage &amp;P</oddFooter>
  </headerFooter>
</worksheet>
</file>

<file path=xl/worksheets/sheet5.xml><?xml version="1.0" encoding="utf-8"?>
<worksheet xmlns="http://schemas.openxmlformats.org/spreadsheetml/2006/main" xmlns:r="http://schemas.openxmlformats.org/officeDocument/2006/relationships">
  <sheetPr codeName="Sheet2" enableFormatConditionsCalculation="0">
    <tabColor rgb="FFFFC000"/>
  </sheetPr>
  <dimension ref="A1:Q104"/>
  <sheetViews>
    <sheetView showGridLines="0" workbookViewId="0">
      <pane ySplit="4" topLeftCell="A5" activePane="bottomLeft" state="frozen"/>
      <selection pane="bottomLeft" activeCell="A5" sqref="A5"/>
    </sheetView>
  </sheetViews>
  <sheetFormatPr defaultRowHeight="12.75"/>
  <cols>
    <col min="1" max="1" width="10.85546875" style="112" customWidth="1"/>
    <col min="2" max="2" width="53" style="1" customWidth="1"/>
    <col min="3" max="17" width="3.28515625" style="1" customWidth="1"/>
    <col min="18" max="16384" width="9.140625" style="1"/>
  </cols>
  <sheetData>
    <row r="1" spans="1:17" ht="12.75" customHeight="1">
      <c r="A1" s="331"/>
      <c r="B1" s="332" t="s">
        <v>57</v>
      </c>
      <c r="C1" s="397" t="str">
        <f ca="1">'Brownie 1'!$A$1</f>
        <v>Brownie 1</v>
      </c>
      <c r="D1" s="397" t="str">
        <f ca="1">'Brownie 2'!$A$1</f>
        <v>Brownie 2</v>
      </c>
      <c r="E1" s="397" t="str">
        <f ca="1">'Brownie 3'!$A$1</f>
        <v>Brownie 3</v>
      </c>
      <c r="F1" s="397" t="str">
        <f ca="1">'Brownie 4'!$A$1</f>
        <v>Brownie 4</v>
      </c>
      <c r="G1" s="397" t="str">
        <f ca="1">'Brownie 5'!$A$1</f>
        <v>Brownie 5</v>
      </c>
      <c r="H1" s="397" t="str">
        <f ca="1">'Brownie 6'!$A$1</f>
        <v>Brownie 6</v>
      </c>
      <c r="I1" s="397" t="str">
        <f ca="1">'Brownie 7'!$A$1</f>
        <v>Brownie 7</v>
      </c>
      <c r="J1" s="397" t="str">
        <f ca="1">'Brownie 8'!$A$1</f>
        <v>Brownie 8</v>
      </c>
      <c r="K1" s="397" t="str">
        <f ca="1">'Brownie 9'!$A$1</f>
        <v>Brownie 9</v>
      </c>
      <c r="L1" s="397" t="str">
        <f ca="1">'Brownie 10'!$A$1</f>
        <v>Brownie 10</v>
      </c>
      <c r="M1" s="397" t="str">
        <f ca="1">'Brownie 11'!$A$1</f>
        <v>Brownie 11</v>
      </c>
      <c r="N1" s="397" t="str">
        <f ca="1">'Brownie 12'!$A$1</f>
        <v>Brownie 12</v>
      </c>
      <c r="O1" s="397" t="str">
        <f ca="1">'Brownie 13'!$A$1</f>
        <v>Brownie 13</v>
      </c>
      <c r="P1" s="397" t="str">
        <f ca="1">'Brownie 14'!$A$1</f>
        <v>Brownie 14</v>
      </c>
      <c r="Q1" s="397" t="str">
        <f ca="1">'Brownie 15'!$A$1</f>
        <v>Brownie 15</v>
      </c>
    </row>
    <row r="2" spans="1:17" ht="12.75" customHeight="1">
      <c r="A2" s="333"/>
      <c r="B2" s="334" t="s">
        <v>95</v>
      </c>
      <c r="C2" s="398"/>
      <c r="D2" s="398"/>
      <c r="E2" s="398"/>
      <c r="F2" s="398"/>
      <c r="G2" s="398"/>
      <c r="H2" s="398"/>
      <c r="I2" s="398"/>
      <c r="J2" s="398"/>
      <c r="K2" s="398"/>
      <c r="L2" s="398"/>
      <c r="M2" s="398"/>
      <c r="N2" s="398"/>
      <c r="O2" s="398"/>
      <c r="P2" s="398"/>
      <c r="Q2" s="398"/>
    </row>
    <row r="3" spans="1:17" ht="12.75" customHeight="1">
      <c r="A3" s="333"/>
      <c r="B3" s="334"/>
      <c r="C3" s="398"/>
      <c r="D3" s="398"/>
      <c r="E3" s="398"/>
      <c r="F3" s="398"/>
      <c r="G3" s="398"/>
      <c r="H3" s="398"/>
      <c r="I3" s="398"/>
      <c r="J3" s="398"/>
      <c r="K3" s="398"/>
      <c r="L3" s="398"/>
      <c r="M3" s="398"/>
      <c r="N3" s="398"/>
      <c r="O3" s="398"/>
      <c r="P3" s="398"/>
      <c r="Q3" s="398"/>
    </row>
    <row r="4" spans="1:17" ht="12.75" customHeight="1">
      <c r="A4" s="335" t="s">
        <v>58</v>
      </c>
      <c r="B4" s="336" t="s">
        <v>59</v>
      </c>
      <c r="C4" s="399"/>
      <c r="D4" s="399"/>
      <c r="E4" s="399"/>
      <c r="F4" s="399"/>
      <c r="G4" s="399"/>
      <c r="H4" s="399"/>
      <c r="I4" s="399"/>
      <c r="J4" s="399"/>
      <c r="K4" s="399"/>
      <c r="L4" s="399"/>
      <c r="M4" s="399"/>
      <c r="N4" s="399"/>
      <c r="O4" s="399"/>
      <c r="P4" s="399"/>
      <c r="Q4" s="399"/>
    </row>
    <row r="5" spans="1:17">
      <c r="A5" s="114"/>
      <c r="B5" s="40"/>
      <c r="C5" s="41"/>
      <c r="D5" s="41"/>
      <c r="E5" s="41"/>
      <c r="F5" s="41"/>
      <c r="G5" s="41"/>
      <c r="H5" s="41"/>
      <c r="I5" s="41"/>
      <c r="J5" s="41"/>
      <c r="K5" s="41"/>
      <c r="L5" s="41"/>
      <c r="M5" s="41"/>
      <c r="N5" s="41"/>
      <c r="O5" s="41"/>
      <c r="P5" s="41"/>
      <c r="Q5" s="41"/>
    </row>
    <row r="6" spans="1:17">
      <c r="A6" s="114"/>
      <c r="B6" s="40"/>
      <c r="C6" s="42"/>
      <c r="D6" s="42"/>
      <c r="E6" s="42"/>
      <c r="F6" s="42"/>
      <c r="G6" s="42"/>
      <c r="H6" s="42"/>
      <c r="I6" s="42"/>
      <c r="J6" s="42"/>
      <c r="K6" s="42"/>
      <c r="L6" s="42"/>
      <c r="M6" s="42"/>
      <c r="N6" s="42"/>
      <c r="O6" s="42"/>
      <c r="P6" s="42"/>
      <c r="Q6" s="42"/>
    </row>
    <row r="7" spans="1:17">
      <c r="A7" s="114"/>
      <c r="B7" s="40"/>
      <c r="C7" s="42"/>
      <c r="D7" s="42"/>
      <c r="E7" s="42"/>
      <c r="F7" s="42"/>
      <c r="G7" s="42"/>
      <c r="H7" s="42"/>
      <c r="I7" s="42"/>
      <c r="J7" s="42"/>
      <c r="K7" s="42"/>
      <c r="L7" s="42"/>
      <c r="M7" s="42"/>
      <c r="N7" s="42"/>
      <c r="O7" s="42"/>
      <c r="P7" s="42"/>
      <c r="Q7" s="42"/>
    </row>
    <row r="8" spans="1:17">
      <c r="A8" s="114"/>
      <c r="B8" s="43"/>
      <c r="C8" s="42"/>
      <c r="D8" s="42"/>
      <c r="E8" s="42"/>
      <c r="F8" s="42"/>
      <c r="G8" s="42"/>
      <c r="H8" s="42"/>
      <c r="I8" s="42"/>
      <c r="J8" s="42"/>
      <c r="K8" s="42"/>
      <c r="L8" s="42"/>
      <c r="M8" s="42"/>
      <c r="N8" s="42"/>
      <c r="O8" s="42"/>
      <c r="P8" s="42"/>
      <c r="Q8" s="42"/>
    </row>
    <row r="9" spans="1:17">
      <c r="A9" s="114"/>
      <c r="B9" s="43"/>
      <c r="C9" s="42"/>
      <c r="D9" s="42"/>
      <c r="E9" s="42"/>
      <c r="F9" s="42"/>
      <c r="G9" s="42"/>
      <c r="H9" s="42"/>
      <c r="I9" s="42"/>
      <c r="J9" s="42"/>
      <c r="K9" s="42"/>
      <c r="L9" s="42"/>
      <c r="M9" s="42"/>
      <c r="N9" s="42"/>
      <c r="O9" s="42"/>
      <c r="P9" s="42"/>
      <c r="Q9" s="42"/>
    </row>
    <row r="10" spans="1:17">
      <c r="A10" s="114"/>
      <c r="B10" s="40"/>
      <c r="C10" s="42"/>
      <c r="D10" s="42"/>
      <c r="E10" s="42"/>
      <c r="F10" s="42"/>
      <c r="G10" s="42"/>
      <c r="H10" s="42"/>
      <c r="I10" s="42"/>
      <c r="J10" s="42"/>
      <c r="K10" s="42"/>
      <c r="L10" s="42"/>
      <c r="M10" s="42"/>
      <c r="N10" s="42"/>
      <c r="O10" s="42"/>
      <c r="P10" s="42"/>
      <c r="Q10" s="42"/>
    </row>
    <row r="11" spans="1:17">
      <c r="A11" s="114"/>
      <c r="B11" s="43"/>
      <c r="C11" s="42"/>
      <c r="D11" s="42"/>
      <c r="E11" s="42"/>
      <c r="F11" s="42"/>
      <c r="G11" s="42"/>
      <c r="H11" s="42"/>
      <c r="I11" s="42"/>
      <c r="J11" s="42"/>
      <c r="K11" s="42"/>
      <c r="L11" s="42"/>
      <c r="M11" s="42"/>
      <c r="N11" s="42"/>
      <c r="O11" s="42"/>
      <c r="P11" s="42"/>
      <c r="Q11" s="42"/>
    </row>
    <row r="12" spans="1:17">
      <c r="A12" s="114"/>
      <c r="B12" s="43"/>
      <c r="C12" s="42"/>
      <c r="D12" s="42"/>
      <c r="E12" s="42"/>
      <c r="F12" s="42"/>
      <c r="G12" s="42"/>
      <c r="H12" s="42"/>
      <c r="I12" s="42"/>
      <c r="J12" s="42"/>
      <c r="K12" s="42"/>
      <c r="L12" s="42"/>
      <c r="M12" s="42"/>
      <c r="N12" s="42"/>
      <c r="O12" s="42"/>
      <c r="P12" s="42"/>
      <c r="Q12" s="42"/>
    </row>
    <row r="13" spans="1:17">
      <c r="A13" s="114"/>
      <c r="B13" s="40"/>
      <c r="C13" s="42"/>
      <c r="D13" s="42"/>
      <c r="E13" s="42"/>
      <c r="F13" s="42"/>
      <c r="G13" s="42"/>
      <c r="H13" s="42"/>
      <c r="I13" s="42"/>
      <c r="J13" s="42"/>
      <c r="K13" s="42"/>
      <c r="L13" s="42"/>
      <c r="M13" s="42"/>
      <c r="N13" s="42"/>
      <c r="O13" s="42"/>
      <c r="P13" s="42"/>
      <c r="Q13" s="42"/>
    </row>
    <row r="14" spans="1:17">
      <c r="A14" s="114"/>
      <c r="B14" s="43"/>
      <c r="C14" s="42"/>
      <c r="D14" s="42"/>
      <c r="E14" s="42"/>
      <c r="F14" s="42"/>
      <c r="G14" s="42"/>
      <c r="H14" s="42"/>
      <c r="I14" s="42"/>
      <c r="J14" s="42"/>
      <c r="K14" s="42"/>
      <c r="L14" s="42"/>
      <c r="M14" s="42"/>
      <c r="N14" s="42"/>
      <c r="O14" s="42"/>
      <c r="P14" s="42"/>
      <c r="Q14" s="42"/>
    </row>
    <row r="15" spans="1:17">
      <c r="A15" s="114"/>
      <c r="B15" s="43"/>
      <c r="C15" s="42"/>
      <c r="D15" s="42"/>
      <c r="E15" s="42"/>
      <c r="F15" s="42"/>
      <c r="G15" s="42"/>
      <c r="H15" s="42"/>
      <c r="I15" s="42"/>
      <c r="J15" s="42"/>
      <c r="K15" s="42"/>
      <c r="L15" s="42"/>
      <c r="M15" s="42"/>
      <c r="N15" s="42"/>
      <c r="O15" s="42"/>
      <c r="P15" s="42"/>
      <c r="Q15" s="42"/>
    </row>
    <row r="16" spans="1:17">
      <c r="A16" s="114"/>
      <c r="B16" s="43"/>
      <c r="C16" s="42"/>
      <c r="D16" s="42"/>
      <c r="E16" s="42"/>
      <c r="F16" s="42"/>
      <c r="G16" s="42"/>
      <c r="H16" s="42"/>
      <c r="I16" s="42"/>
      <c r="J16" s="42"/>
      <c r="K16" s="42"/>
      <c r="L16" s="42"/>
      <c r="M16" s="42"/>
      <c r="N16" s="42"/>
      <c r="O16" s="42"/>
      <c r="P16" s="42"/>
      <c r="Q16" s="42"/>
    </row>
    <row r="17" spans="1:17">
      <c r="A17" s="114"/>
      <c r="B17" s="43"/>
      <c r="C17" s="42"/>
      <c r="D17" s="42"/>
      <c r="E17" s="42"/>
      <c r="F17" s="42"/>
      <c r="G17" s="42"/>
      <c r="H17" s="42"/>
      <c r="I17" s="42"/>
      <c r="J17" s="42"/>
      <c r="K17" s="42"/>
      <c r="L17" s="42"/>
      <c r="M17" s="42"/>
      <c r="N17" s="42"/>
      <c r="O17" s="42"/>
      <c r="P17" s="42"/>
      <c r="Q17" s="42"/>
    </row>
    <row r="18" spans="1:17">
      <c r="A18" s="114"/>
      <c r="B18" s="40"/>
      <c r="C18" s="44"/>
      <c r="D18" s="44"/>
      <c r="E18" s="44"/>
      <c r="F18" s="44"/>
      <c r="G18" s="44"/>
      <c r="H18" s="44"/>
      <c r="I18" s="44"/>
      <c r="J18" s="44"/>
      <c r="K18" s="44"/>
      <c r="L18" s="44"/>
      <c r="M18" s="44"/>
      <c r="N18" s="44"/>
      <c r="O18" s="44"/>
      <c r="P18" s="44"/>
      <c r="Q18" s="44"/>
    </row>
    <row r="19" spans="1:17">
      <c r="A19" s="114"/>
      <c r="B19" s="43"/>
      <c r="C19" s="42"/>
      <c r="D19" s="45"/>
      <c r="E19" s="45"/>
      <c r="F19" s="45"/>
      <c r="G19" s="45"/>
      <c r="H19" s="45"/>
      <c r="I19" s="45"/>
      <c r="J19" s="45"/>
      <c r="K19" s="45"/>
      <c r="L19" s="45"/>
      <c r="M19" s="45"/>
      <c r="N19" s="45"/>
      <c r="O19" s="45"/>
      <c r="P19" s="45"/>
      <c r="Q19" s="42"/>
    </row>
    <row r="20" spans="1:17">
      <c r="A20" s="114"/>
      <c r="B20" s="43"/>
      <c r="C20" s="46"/>
      <c r="D20" s="46"/>
      <c r="E20" s="46"/>
      <c r="F20" s="46"/>
      <c r="G20" s="46"/>
      <c r="H20" s="46"/>
      <c r="I20" s="46"/>
      <c r="J20" s="46"/>
      <c r="K20" s="46"/>
      <c r="L20" s="46"/>
      <c r="M20" s="46"/>
      <c r="N20" s="46"/>
      <c r="O20" s="46"/>
      <c r="P20" s="46"/>
      <c r="Q20" s="46"/>
    </row>
    <row r="21" spans="1:17">
      <c r="A21" s="114"/>
      <c r="B21" s="47"/>
      <c r="C21" s="48"/>
      <c r="D21" s="48"/>
      <c r="E21" s="48"/>
      <c r="F21" s="48"/>
      <c r="G21" s="48"/>
      <c r="H21" s="48"/>
      <c r="I21" s="48"/>
      <c r="J21" s="48"/>
      <c r="K21" s="48"/>
      <c r="L21" s="48"/>
      <c r="M21" s="48"/>
      <c r="N21" s="48"/>
      <c r="O21" s="48"/>
      <c r="P21" s="48"/>
      <c r="Q21" s="48"/>
    </row>
    <row r="22" spans="1:17">
      <c r="A22" s="114"/>
      <c r="B22" s="47"/>
      <c r="C22" s="48"/>
      <c r="D22" s="48"/>
      <c r="E22" s="48"/>
      <c r="F22" s="48"/>
      <c r="G22" s="48"/>
      <c r="H22" s="48"/>
      <c r="I22" s="48"/>
      <c r="J22" s="48"/>
      <c r="K22" s="48"/>
      <c r="L22" s="48"/>
      <c r="M22" s="48"/>
      <c r="N22" s="48"/>
      <c r="O22" s="48"/>
      <c r="P22" s="48"/>
      <c r="Q22" s="48"/>
    </row>
    <row r="23" spans="1:17">
      <c r="A23" s="114"/>
      <c r="B23" s="49"/>
      <c r="C23" s="42"/>
      <c r="D23" s="42"/>
      <c r="E23" s="42"/>
      <c r="F23" s="42"/>
      <c r="G23" s="42"/>
      <c r="H23" s="42"/>
      <c r="I23" s="42"/>
      <c r="J23" s="42"/>
      <c r="K23" s="42"/>
      <c r="L23" s="42"/>
      <c r="M23" s="42"/>
      <c r="N23" s="42"/>
      <c r="O23" s="42"/>
      <c r="P23" s="42"/>
      <c r="Q23" s="42"/>
    </row>
    <row r="24" spans="1:17">
      <c r="A24" s="114"/>
      <c r="B24" s="47"/>
      <c r="C24" s="42"/>
      <c r="D24" s="42"/>
      <c r="E24" s="42"/>
      <c r="F24" s="42"/>
      <c r="G24" s="42"/>
      <c r="H24" s="42"/>
      <c r="I24" s="42"/>
      <c r="J24" s="42"/>
      <c r="K24" s="42"/>
      <c r="L24" s="42"/>
      <c r="M24" s="42"/>
      <c r="N24" s="42"/>
      <c r="O24" s="42"/>
      <c r="P24" s="42"/>
      <c r="Q24" s="42"/>
    </row>
    <row r="25" spans="1:17">
      <c r="A25" s="114"/>
      <c r="B25" s="43"/>
      <c r="C25" s="42"/>
      <c r="D25" s="42"/>
      <c r="E25" s="42"/>
      <c r="F25" s="42"/>
      <c r="G25" s="42"/>
      <c r="H25" s="42"/>
      <c r="I25" s="42"/>
      <c r="J25" s="42"/>
      <c r="K25" s="42"/>
      <c r="L25" s="42"/>
      <c r="M25" s="42"/>
      <c r="N25" s="42"/>
      <c r="O25" s="42"/>
      <c r="P25" s="42"/>
      <c r="Q25" s="42"/>
    </row>
    <row r="26" spans="1:17">
      <c r="A26" s="114"/>
      <c r="B26" s="50"/>
      <c r="C26" s="42"/>
      <c r="D26" s="42"/>
      <c r="E26" s="42"/>
      <c r="F26" s="42"/>
      <c r="G26" s="42"/>
      <c r="H26" s="42"/>
      <c r="I26" s="42"/>
      <c r="J26" s="42"/>
      <c r="K26" s="42"/>
      <c r="L26" s="42"/>
      <c r="M26" s="42"/>
      <c r="N26" s="42"/>
      <c r="O26" s="42"/>
      <c r="P26" s="42"/>
      <c r="Q26" s="42"/>
    </row>
    <row r="27" spans="1:17">
      <c r="A27" s="114"/>
      <c r="B27" s="43"/>
      <c r="C27" s="42"/>
      <c r="D27" s="42"/>
      <c r="E27" s="42"/>
      <c r="F27" s="42"/>
      <c r="G27" s="42"/>
      <c r="H27" s="42"/>
      <c r="I27" s="42"/>
      <c r="J27" s="42"/>
      <c r="K27" s="42"/>
      <c r="L27" s="42"/>
      <c r="M27" s="42"/>
      <c r="N27" s="42"/>
      <c r="O27" s="42"/>
      <c r="P27" s="42"/>
      <c r="Q27" s="42"/>
    </row>
    <row r="28" spans="1:17">
      <c r="A28" s="114"/>
      <c r="B28" s="50"/>
      <c r="C28" s="42"/>
      <c r="D28" s="42"/>
      <c r="E28" s="42"/>
      <c r="F28" s="42"/>
      <c r="G28" s="42"/>
      <c r="H28" s="42"/>
      <c r="I28" s="42"/>
      <c r="J28" s="42"/>
      <c r="K28" s="42"/>
      <c r="L28" s="42"/>
      <c r="M28" s="42"/>
      <c r="N28" s="42"/>
      <c r="O28" s="42"/>
      <c r="P28" s="42"/>
      <c r="Q28" s="42"/>
    </row>
    <row r="29" spans="1:17">
      <c r="A29" s="114"/>
      <c r="B29" s="51"/>
      <c r="C29" s="42"/>
      <c r="D29" s="42"/>
      <c r="E29" s="42"/>
      <c r="F29" s="42"/>
      <c r="G29" s="42"/>
      <c r="H29" s="42"/>
      <c r="I29" s="42"/>
      <c r="J29" s="42"/>
      <c r="K29" s="42"/>
      <c r="L29" s="42"/>
      <c r="M29" s="42"/>
      <c r="N29" s="42"/>
      <c r="O29" s="42"/>
      <c r="P29" s="42"/>
      <c r="Q29" s="42"/>
    </row>
    <row r="30" spans="1:17">
      <c r="A30" s="114"/>
      <c r="B30" s="43"/>
      <c r="C30" s="42"/>
      <c r="D30" s="42"/>
      <c r="E30" s="42"/>
      <c r="F30" s="42"/>
      <c r="G30" s="42"/>
      <c r="H30" s="42"/>
      <c r="I30" s="42"/>
      <c r="J30" s="42"/>
      <c r="K30" s="42"/>
      <c r="L30" s="42"/>
      <c r="M30" s="42"/>
      <c r="N30" s="42"/>
      <c r="O30" s="42"/>
      <c r="P30" s="42"/>
      <c r="Q30" s="42"/>
    </row>
    <row r="31" spans="1:17">
      <c r="A31" s="114"/>
      <c r="B31" s="43"/>
      <c r="C31" s="42"/>
      <c r="D31" s="42"/>
      <c r="E31" s="42"/>
      <c r="F31" s="42"/>
      <c r="G31" s="42"/>
      <c r="H31" s="42"/>
      <c r="I31" s="42"/>
      <c r="J31" s="42"/>
      <c r="K31" s="42"/>
      <c r="L31" s="42"/>
      <c r="M31" s="42"/>
      <c r="N31" s="42"/>
      <c r="O31" s="42"/>
      <c r="P31" s="42"/>
      <c r="Q31" s="42"/>
    </row>
    <row r="32" spans="1:17">
      <c r="A32" s="114"/>
      <c r="B32" s="43"/>
      <c r="C32" s="42"/>
      <c r="D32" s="42"/>
      <c r="E32" s="42"/>
      <c r="F32" s="42"/>
      <c r="G32" s="42"/>
      <c r="H32" s="42"/>
      <c r="I32" s="42"/>
      <c r="J32" s="42"/>
      <c r="K32" s="42"/>
      <c r="L32" s="42"/>
      <c r="M32" s="42"/>
      <c r="N32" s="42"/>
      <c r="O32" s="42"/>
      <c r="P32" s="42"/>
      <c r="Q32" s="42"/>
    </row>
    <row r="33" spans="1:17">
      <c r="A33" s="114"/>
      <c r="B33" s="51"/>
      <c r="C33" s="42"/>
      <c r="D33" s="42"/>
      <c r="E33" s="42"/>
      <c r="F33" s="42"/>
      <c r="G33" s="42"/>
      <c r="H33" s="42"/>
      <c r="I33" s="42"/>
      <c r="J33" s="42"/>
      <c r="K33" s="42"/>
      <c r="L33" s="42"/>
      <c r="M33" s="42"/>
      <c r="N33" s="42"/>
      <c r="O33" s="42"/>
      <c r="P33" s="42"/>
      <c r="Q33" s="42"/>
    </row>
    <row r="34" spans="1:17">
      <c r="A34" s="114"/>
      <c r="B34" s="43"/>
      <c r="C34" s="42"/>
      <c r="D34" s="42"/>
      <c r="E34" s="42"/>
      <c r="F34" s="42"/>
      <c r="G34" s="42"/>
      <c r="H34" s="42"/>
      <c r="I34" s="42"/>
      <c r="J34" s="42"/>
      <c r="K34" s="42"/>
      <c r="L34" s="42"/>
      <c r="M34" s="42"/>
      <c r="N34" s="42"/>
      <c r="O34" s="42"/>
      <c r="P34" s="42"/>
      <c r="Q34" s="42"/>
    </row>
    <row r="35" spans="1:17">
      <c r="A35" s="114"/>
      <c r="B35" s="43"/>
      <c r="C35" s="42"/>
      <c r="D35" s="42"/>
      <c r="E35" s="42"/>
      <c r="F35" s="42"/>
      <c r="G35" s="42"/>
      <c r="H35" s="42"/>
      <c r="I35" s="42"/>
      <c r="J35" s="42"/>
      <c r="K35" s="42"/>
      <c r="L35" s="42"/>
      <c r="M35" s="42"/>
      <c r="N35" s="42"/>
      <c r="O35" s="42"/>
      <c r="P35" s="42"/>
      <c r="Q35" s="42"/>
    </row>
    <row r="36" spans="1:17">
      <c r="A36" s="114"/>
      <c r="B36" s="43"/>
      <c r="C36" s="42"/>
      <c r="D36" s="42"/>
      <c r="E36" s="42"/>
      <c r="F36" s="42"/>
      <c r="G36" s="42"/>
      <c r="H36" s="42"/>
      <c r="I36" s="42"/>
      <c r="J36" s="42"/>
      <c r="K36" s="42"/>
      <c r="L36" s="42"/>
      <c r="M36" s="42"/>
      <c r="N36" s="42"/>
      <c r="O36" s="42"/>
      <c r="P36" s="42"/>
      <c r="Q36" s="42"/>
    </row>
    <row r="37" spans="1:17">
      <c r="A37" s="114"/>
      <c r="B37" s="43"/>
      <c r="C37" s="42"/>
      <c r="D37" s="42"/>
      <c r="E37" s="42"/>
      <c r="F37" s="42"/>
      <c r="G37" s="42"/>
      <c r="H37" s="42"/>
      <c r="I37" s="42"/>
      <c r="J37" s="42"/>
      <c r="K37" s="42"/>
      <c r="L37" s="42"/>
      <c r="M37" s="42"/>
      <c r="N37" s="42"/>
      <c r="O37" s="42"/>
      <c r="P37" s="42"/>
      <c r="Q37" s="42"/>
    </row>
    <row r="38" spans="1:17">
      <c r="A38" s="114"/>
      <c r="B38" s="43"/>
      <c r="C38" s="42"/>
      <c r="D38" s="42"/>
      <c r="E38" s="42"/>
      <c r="F38" s="42"/>
      <c r="G38" s="42"/>
      <c r="H38" s="42"/>
      <c r="I38" s="42"/>
      <c r="J38" s="42"/>
      <c r="K38" s="42"/>
      <c r="L38" s="42"/>
      <c r="M38" s="42"/>
      <c r="N38" s="42"/>
      <c r="O38" s="42"/>
      <c r="P38" s="42"/>
      <c r="Q38" s="42"/>
    </row>
    <row r="39" spans="1:17">
      <c r="A39" s="114"/>
      <c r="B39" s="43"/>
      <c r="C39" s="42"/>
      <c r="D39" s="42"/>
      <c r="E39" s="42"/>
      <c r="F39" s="42"/>
      <c r="G39" s="42"/>
      <c r="H39" s="42"/>
      <c r="I39" s="42"/>
      <c r="J39" s="42"/>
      <c r="K39" s="42"/>
      <c r="L39" s="42"/>
      <c r="M39" s="42"/>
      <c r="N39" s="42"/>
      <c r="O39" s="42"/>
      <c r="P39" s="42"/>
      <c r="Q39" s="42"/>
    </row>
    <row r="40" spans="1:17">
      <c r="A40" s="114"/>
      <c r="B40" s="43"/>
      <c r="C40" s="42"/>
      <c r="D40" s="42"/>
      <c r="E40" s="42"/>
      <c r="F40" s="42"/>
      <c r="G40" s="42"/>
      <c r="H40" s="42"/>
      <c r="I40" s="42"/>
      <c r="J40" s="42"/>
      <c r="K40" s="42"/>
      <c r="L40" s="42"/>
      <c r="M40" s="42"/>
      <c r="N40" s="42"/>
      <c r="O40" s="42"/>
      <c r="P40" s="42"/>
      <c r="Q40" s="42"/>
    </row>
    <row r="41" spans="1:17">
      <c r="A41" s="114"/>
      <c r="B41" s="43"/>
      <c r="C41" s="42"/>
      <c r="D41" s="42"/>
      <c r="E41" s="42"/>
      <c r="F41" s="42"/>
      <c r="G41" s="42"/>
      <c r="H41" s="42"/>
      <c r="I41" s="42"/>
      <c r="J41" s="42"/>
      <c r="K41" s="42"/>
      <c r="L41" s="42"/>
      <c r="M41" s="42"/>
      <c r="N41" s="42"/>
      <c r="O41" s="42"/>
      <c r="P41" s="42"/>
      <c r="Q41" s="42"/>
    </row>
    <row r="42" spans="1:17">
      <c r="A42" s="114"/>
      <c r="B42" s="43"/>
      <c r="C42" s="42"/>
      <c r="D42" s="42"/>
      <c r="E42" s="42"/>
      <c r="F42" s="42"/>
      <c r="G42" s="42"/>
      <c r="H42" s="42"/>
      <c r="I42" s="42"/>
      <c r="J42" s="42"/>
      <c r="K42" s="42"/>
      <c r="L42" s="42"/>
      <c r="M42" s="42"/>
      <c r="N42" s="42"/>
      <c r="O42" s="42"/>
      <c r="P42" s="42"/>
      <c r="Q42" s="42"/>
    </row>
    <row r="43" spans="1:17">
      <c r="A43" s="114"/>
      <c r="B43" s="43"/>
      <c r="C43" s="42"/>
      <c r="D43" s="42"/>
      <c r="E43" s="42"/>
      <c r="F43" s="42"/>
      <c r="G43" s="42"/>
      <c r="H43" s="42"/>
      <c r="I43" s="42"/>
      <c r="J43" s="42"/>
      <c r="K43" s="42"/>
      <c r="L43" s="42"/>
      <c r="M43" s="42"/>
      <c r="N43" s="42"/>
      <c r="O43" s="42"/>
      <c r="P43" s="42"/>
      <c r="Q43" s="42"/>
    </row>
    <row r="44" spans="1:17">
      <c r="A44" s="114"/>
      <c r="B44" s="43"/>
      <c r="C44" s="42"/>
      <c r="D44" s="42"/>
      <c r="E44" s="42"/>
      <c r="F44" s="42"/>
      <c r="G44" s="42"/>
      <c r="H44" s="42"/>
      <c r="I44" s="42"/>
      <c r="J44" s="42"/>
      <c r="K44" s="42"/>
      <c r="L44" s="42"/>
      <c r="M44" s="42"/>
      <c r="N44" s="42"/>
      <c r="O44" s="42"/>
      <c r="P44" s="42"/>
      <c r="Q44" s="42"/>
    </row>
    <row r="45" spans="1:17">
      <c r="A45" s="114"/>
      <c r="B45" s="43"/>
      <c r="C45" s="42"/>
      <c r="D45" s="42"/>
      <c r="E45" s="42"/>
      <c r="F45" s="42"/>
      <c r="G45" s="42"/>
      <c r="H45" s="42"/>
      <c r="I45" s="42"/>
      <c r="J45" s="42"/>
      <c r="K45" s="42"/>
      <c r="L45" s="42"/>
      <c r="M45" s="42"/>
      <c r="N45" s="42"/>
      <c r="O45" s="42"/>
      <c r="P45" s="42"/>
      <c r="Q45" s="42"/>
    </row>
    <row r="46" spans="1:17">
      <c r="A46" s="114"/>
      <c r="B46" s="43"/>
      <c r="C46" s="42"/>
      <c r="D46" s="42"/>
      <c r="E46" s="42"/>
      <c r="F46" s="42"/>
      <c r="G46" s="42"/>
      <c r="H46" s="42"/>
      <c r="I46" s="42"/>
      <c r="J46" s="42"/>
      <c r="K46" s="42"/>
      <c r="L46" s="42"/>
      <c r="M46" s="42"/>
      <c r="N46" s="42"/>
      <c r="O46" s="42"/>
      <c r="P46" s="42"/>
      <c r="Q46" s="42"/>
    </row>
    <row r="47" spans="1:17">
      <c r="A47" s="114"/>
      <c r="B47" s="43"/>
      <c r="C47" s="42"/>
      <c r="D47" s="42"/>
      <c r="E47" s="42"/>
      <c r="F47" s="42"/>
      <c r="G47" s="42"/>
      <c r="H47" s="42"/>
      <c r="I47" s="42"/>
      <c r="J47" s="42"/>
      <c r="K47" s="42"/>
      <c r="L47" s="42"/>
      <c r="M47" s="42"/>
      <c r="N47" s="42"/>
      <c r="O47" s="42"/>
      <c r="P47" s="42"/>
      <c r="Q47" s="42"/>
    </row>
    <row r="48" spans="1:17">
      <c r="A48" s="114"/>
      <c r="B48" s="43"/>
      <c r="C48" s="42"/>
      <c r="D48" s="42"/>
      <c r="E48" s="42"/>
      <c r="F48" s="42"/>
      <c r="G48" s="42"/>
      <c r="H48" s="42"/>
      <c r="I48" s="42"/>
      <c r="J48" s="42"/>
      <c r="K48" s="42"/>
      <c r="L48" s="42"/>
      <c r="M48" s="42"/>
      <c r="N48" s="42"/>
      <c r="O48" s="42"/>
      <c r="P48" s="42"/>
      <c r="Q48" s="42"/>
    </row>
    <row r="49" spans="1:17">
      <c r="A49" s="114"/>
      <c r="B49" s="43"/>
      <c r="C49" s="42"/>
      <c r="D49" s="42"/>
      <c r="E49" s="42"/>
      <c r="F49" s="42"/>
      <c r="G49" s="42"/>
      <c r="H49" s="42"/>
      <c r="I49" s="42"/>
      <c r="J49" s="42"/>
      <c r="K49" s="42"/>
      <c r="L49" s="42"/>
      <c r="M49" s="42"/>
      <c r="N49" s="42"/>
      <c r="O49" s="42"/>
      <c r="P49" s="42"/>
      <c r="Q49" s="42"/>
    </row>
    <row r="50" spans="1:17">
      <c r="A50" s="114"/>
      <c r="B50" s="43"/>
      <c r="C50" s="42"/>
      <c r="D50" s="42"/>
      <c r="E50" s="42"/>
      <c r="F50" s="42"/>
      <c r="G50" s="42"/>
      <c r="H50" s="42"/>
      <c r="I50" s="42"/>
      <c r="J50" s="42"/>
      <c r="K50" s="42"/>
      <c r="L50" s="42"/>
      <c r="M50" s="42"/>
      <c r="N50" s="42"/>
      <c r="O50" s="42"/>
      <c r="P50" s="42"/>
      <c r="Q50" s="42"/>
    </row>
    <row r="51" spans="1:17">
      <c r="A51" s="114"/>
      <c r="B51" s="43"/>
      <c r="C51" s="42"/>
      <c r="D51" s="42"/>
      <c r="E51" s="42"/>
      <c r="F51" s="42"/>
      <c r="G51" s="42"/>
      <c r="H51" s="42"/>
      <c r="I51" s="42"/>
      <c r="J51" s="42"/>
      <c r="K51" s="42"/>
      <c r="L51" s="42"/>
      <c r="M51" s="42"/>
      <c r="N51" s="42"/>
      <c r="O51" s="42"/>
      <c r="P51" s="42"/>
      <c r="Q51" s="42"/>
    </row>
    <row r="52" spans="1:17">
      <c r="A52" s="114"/>
      <c r="B52" s="43"/>
      <c r="C52" s="42"/>
      <c r="D52" s="42"/>
      <c r="E52" s="42"/>
      <c r="F52" s="42"/>
      <c r="G52" s="42"/>
      <c r="H52" s="42"/>
      <c r="I52" s="42"/>
      <c r="J52" s="42"/>
      <c r="K52" s="42"/>
      <c r="L52" s="42"/>
      <c r="M52" s="42"/>
      <c r="N52" s="42"/>
      <c r="O52" s="42"/>
      <c r="P52" s="42"/>
      <c r="Q52" s="42"/>
    </row>
    <row r="53" spans="1:17">
      <c r="A53" s="114"/>
      <c r="B53" s="43"/>
      <c r="C53" s="42"/>
      <c r="D53" s="42"/>
      <c r="E53" s="42"/>
      <c r="F53" s="42"/>
      <c r="G53" s="42"/>
      <c r="H53" s="42"/>
      <c r="I53" s="42"/>
      <c r="J53" s="42"/>
      <c r="K53" s="42"/>
      <c r="L53" s="42"/>
      <c r="M53" s="42"/>
      <c r="N53" s="42"/>
      <c r="O53" s="42"/>
      <c r="P53" s="42"/>
      <c r="Q53" s="42"/>
    </row>
    <row r="54" spans="1:17">
      <c r="A54" s="114"/>
      <c r="B54" s="43"/>
      <c r="C54" s="42"/>
      <c r="D54" s="42"/>
      <c r="E54" s="42"/>
      <c r="F54" s="42"/>
      <c r="G54" s="42"/>
      <c r="H54" s="42"/>
      <c r="I54" s="42"/>
      <c r="J54" s="42"/>
      <c r="K54" s="42"/>
      <c r="L54" s="42"/>
      <c r="M54" s="42"/>
      <c r="N54" s="42"/>
      <c r="O54" s="42"/>
      <c r="P54" s="42"/>
      <c r="Q54" s="42"/>
    </row>
    <row r="55" spans="1:17">
      <c r="A55" s="114"/>
      <c r="B55" s="43"/>
      <c r="C55" s="42"/>
      <c r="D55" s="42"/>
      <c r="E55" s="42"/>
      <c r="F55" s="42"/>
      <c r="G55" s="42"/>
      <c r="H55" s="42"/>
      <c r="I55" s="42"/>
      <c r="J55" s="42"/>
      <c r="K55" s="42"/>
      <c r="L55" s="42"/>
      <c r="M55" s="42"/>
      <c r="N55" s="42"/>
      <c r="O55" s="42"/>
      <c r="P55" s="42"/>
      <c r="Q55" s="42"/>
    </row>
    <row r="56" spans="1:17">
      <c r="A56" s="114"/>
      <c r="B56" s="43"/>
      <c r="C56" s="42"/>
      <c r="D56" s="42"/>
      <c r="E56" s="42"/>
      <c r="F56" s="42"/>
      <c r="G56" s="42"/>
      <c r="H56" s="42"/>
      <c r="I56" s="42"/>
      <c r="J56" s="42"/>
      <c r="K56" s="42"/>
      <c r="L56" s="42"/>
      <c r="M56" s="42"/>
      <c r="N56" s="42"/>
      <c r="O56" s="42"/>
      <c r="P56" s="42"/>
      <c r="Q56" s="42"/>
    </row>
    <row r="57" spans="1:17">
      <c r="A57" s="114"/>
      <c r="B57" s="43"/>
      <c r="C57" s="42"/>
      <c r="D57" s="42"/>
      <c r="E57" s="42"/>
      <c r="F57" s="42"/>
      <c r="G57" s="42"/>
      <c r="H57" s="42"/>
      <c r="I57" s="42"/>
      <c r="J57" s="42"/>
      <c r="K57" s="42"/>
      <c r="L57" s="42"/>
      <c r="M57" s="42"/>
      <c r="N57" s="42"/>
      <c r="O57" s="42"/>
      <c r="P57" s="42"/>
      <c r="Q57" s="42"/>
    </row>
    <row r="58" spans="1:17">
      <c r="A58" s="114"/>
      <c r="B58" s="43"/>
      <c r="C58" s="42"/>
      <c r="D58" s="42"/>
      <c r="E58" s="42"/>
      <c r="F58" s="42"/>
      <c r="G58" s="42"/>
      <c r="H58" s="42"/>
      <c r="I58" s="42"/>
      <c r="J58" s="42"/>
      <c r="K58" s="42"/>
      <c r="L58" s="42"/>
      <c r="M58" s="42"/>
      <c r="N58" s="42"/>
      <c r="O58" s="42"/>
      <c r="P58" s="42"/>
      <c r="Q58" s="42"/>
    </row>
    <row r="59" spans="1:17">
      <c r="A59" s="114"/>
      <c r="B59" s="43"/>
      <c r="C59" s="42"/>
      <c r="D59" s="42"/>
      <c r="E59" s="42"/>
      <c r="F59" s="42"/>
      <c r="G59" s="42"/>
      <c r="H59" s="42"/>
      <c r="I59" s="42"/>
      <c r="J59" s="42"/>
      <c r="K59" s="42"/>
      <c r="L59" s="42"/>
      <c r="M59" s="42"/>
      <c r="N59" s="42"/>
      <c r="O59" s="42"/>
      <c r="P59" s="42"/>
      <c r="Q59" s="42"/>
    </row>
    <row r="60" spans="1:17">
      <c r="A60" s="114"/>
      <c r="B60" s="52"/>
      <c r="C60" s="42"/>
      <c r="D60" s="42"/>
      <c r="E60" s="42"/>
      <c r="F60" s="42"/>
      <c r="G60" s="42"/>
      <c r="H60" s="42"/>
      <c r="I60" s="42"/>
      <c r="J60" s="42"/>
      <c r="K60" s="42"/>
      <c r="L60" s="42"/>
      <c r="M60" s="42"/>
      <c r="N60" s="42"/>
      <c r="O60" s="42"/>
      <c r="P60" s="42"/>
      <c r="Q60" s="42"/>
    </row>
    <row r="61" spans="1:17">
      <c r="A61" s="114"/>
      <c r="B61" s="53"/>
      <c r="C61" s="48"/>
      <c r="D61" s="48"/>
      <c r="E61" s="48"/>
      <c r="F61" s="48"/>
      <c r="G61" s="48"/>
      <c r="H61" s="48"/>
      <c r="I61" s="48"/>
      <c r="J61" s="48"/>
      <c r="K61" s="48"/>
      <c r="L61" s="48"/>
      <c r="M61" s="48"/>
      <c r="N61" s="48"/>
      <c r="O61" s="48"/>
      <c r="P61" s="48"/>
      <c r="Q61" s="48"/>
    </row>
    <row r="62" spans="1:17">
      <c r="A62" s="114"/>
      <c r="B62" s="53"/>
      <c r="C62" s="48"/>
      <c r="D62" s="48"/>
      <c r="E62" s="48"/>
      <c r="F62" s="48"/>
      <c r="G62" s="48"/>
      <c r="H62" s="48"/>
      <c r="I62" s="48"/>
      <c r="J62" s="48"/>
      <c r="K62" s="48"/>
      <c r="L62" s="48"/>
      <c r="M62" s="48"/>
      <c r="N62" s="48"/>
      <c r="O62" s="48"/>
      <c r="P62" s="48"/>
      <c r="Q62" s="48"/>
    </row>
    <row r="63" spans="1:17">
      <c r="A63" s="114"/>
      <c r="B63" s="53"/>
      <c r="C63" s="48"/>
      <c r="D63" s="48"/>
      <c r="E63" s="48"/>
      <c r="F63" s="48"/>
      <c r="G63" s="48"/>
      <c r="H63" s="48"/>
      <c r="I63" s="48"/>
      <c r="J63" s="48"/>
      <c r="K63" s="48"/>
      <c r="L63" s="48"/>
      <c r="M63" s="48"/>
      <c r="N63" s="48"/>
      <c r="O63" s="48"/>
      <c r="P63" s="48"/>
      <c r="Q63" s="48"/>
    </row>
    <row r="64" spans="1:17">
      <c r="A64" s="114"/>
      <c r="B64" s="53"/>
      <c r="C64" s="48"/>
      <c r="D64" s="48"/>
      <c r="E64" s="48"/>
      <c r="F64" s="48"/>
      <c r="G64" s="48"/>
      <c r="H64" s="48"/>
      <c r="I64" s="48"/>
      <c r="J64" s="48"/>
      <c r="K64" s="48"/>
      <c r="L64" s="48"/>
      <c r="M64" s="48"/>
      <c r="N64" s="48"/>
      <c r="O64" s="48"/>
      <c r="P64" s="48"/>
      <c r="Q64" s="48"/>
    </row>
    <row r="65" spans="1:17">
      <c r="A65" s="114"/>
      <c r="B65" s="53"/>
      <c r="C65" s="48"/>
      <c r="D65" s="48"/>
      <c r="E65" s="48"/>
      <c r="F65" s="48"/>
      <c r="G65" s="48"/>
      <c r="H65" s="48"/>
      <c r="I65" s="48"/>
      <c r="J65" s="48"/>
      <c r="K65" s="48"/>
      <c r="L65" s="48"/>
      <c r="M65" s="48"/>
      <c r="N65" s="48"/>
      <c r="O65" s="48"/>
      <c r="P65" s="48"/>
      <c r="Q65" s="48"/>
    </row>
    <row r="66" spans="1:17">
      <c r="A66" s="114"/>
      <c r="B66" s="53"/>
      <c r="C66" s="48"/>
      <c r="D66" s="48"/>
      <c r="E66" s="48"/>
      <c r="F66" s="48"/>
      <c r="G66" s="48"/>
      <c r="H66" s="48"/>
      <c r="I66" s="48"/>
      <c r="J66" s="48"/>
      <c r="K66" s="48"/>
      <c r="L66" s="48"/>
      <c r="M66" s="48"/>
      <c r="N66" s="48"/>
      <c r="O66" s="48"/>
      <c r="P66" s="48"/>
      <c r="Q66" s="48"/>
    </row>
    <row r="67" spans="1:17">
      <c r="A67" s="114"/>
      <c r="B67" s="53"/>
      <c r="C67" s="48"/>
      <c r="D67" s="48"/>
      <c r="E67" s="48"/>
      <c r="F67" s="48"/>
      <c r="G67" s="48"/>
      <c r="H67" s="48"/>
      <c r="I67" s="48"/>
      <c r="J67" s="48"/>
      <c r="K67" s="48"/>
      <c r="L67" s="48"/>
      <c r="M67" s="48"/>
      <c r="N67" s="48"/>
      <c r="O67" s="48"/>
      <c r="P67" s="48"/>
      <c r="Q67" s="48"/>
    </row>
    <row r="68" spans="1:17">
      <c r="A68" s="114"/>
      <c r="B68" s="53"/>
      <c r="C68" s="48"/>
      <c r="D68" s="48"/>
      <c r="E68" s="48"/>
      <c r="F68" s="48"/>
      <c r="G68" s="48"/>
      <c r="H68" s="48"/>
      <c r="I68" s="48"/>
      <c r="J68" s="48"/>
      <c r="K68" s="48"/>
      <c r="L68" s="48"/>
      <c r="M68" s="48"/>
      <c r="N68" s="48"/>
      <c r="O68" s="48"/>
      <c r="P68" s="48"/>
      <c r="Q68" s="48"/>
    </row>
    <row r="69" spans="1:17">
      <c r="A69" s="114"/>
      <c r="B69" s="53"/>
      <c r="C69" s="48"/>
      <c r="D69" s="48"/>
      <c r="E69" s="48"/>
      <c r="F69" s="48"/>
      <c r="G69" s="48"/>
      <c r="H69" s="48"/>
      <c r="I69" s="48"/>
      <c r="J69" s="48"/>
      <c r="K69" s="48"/>
      <c r="L69" s="48"/>
      <c r="M69" s="48"/>
      <c r="N69" s="48"/>
      <c r="O69" s="48"/>
      <c r="P69" s="48"/>
      <c r="Q69" s="48"/>
    </row>
    <row r="70" spans="1:17">
      <c r="A70" s="114"/>
      <c r="B70" s="53"/>
      <c r="C70" s="48"/>
      <c r="D70" s="48"/>
      <c r="E70" s="48"/>
      <c r="F70" s="48"/>
      <c r="G70" s="48"/>
      <c r="H70" s="48"/>
      <c r="I70" s="48"/>
      <c r="J70" s="48"/>
      <c r="K70" s="48"/>
      <c r="L70" s="48"/>
      <c r="M70" s="48"/>
      <c r="N70" s="48"/>
      <c r="O70" s="48"/>
      <c r="P70" s="48"/>
      <c r="Q70" s="48"/>
    </row>
    <row r="71" spans="1:17">
      <c r="A71" s="114"/>
      <c r="B71" s="53"/>
      <c r="C71" s="48"/>
      <c r="D71" s="48"/>
      <c r="E71" s="48"/>
      <c r="F71" s="48"/>
      <c r="G71" s="48"/>
      <c r="H71" s="48"/>
      <c r="I71" s="48"/>
      <c r="J71" s="48"/>
      <c r="K71" s="48"/>
      <c r="L71" s="48"/>
      <c r="M71" s="48"/>
      <c r="N71" s="48"/>
      <c r="O71" s="48"/>
      <c r="P71" s="48"/>
      <c r="Q71" s="48"/>
    </row>
    <row r="72" spans="1:17">
      <c r="A72" s="114"/>
      <c r="B72" s="53"/>
      <c r="C72" s="48"/>
      <c r="D72" s="48"/>
      <c r="E72" s="48"/>
      <c r="F72" s="48"/>
      <c r="G72" s="48"/>
      <c r="H72" s="48"/>
      <c r="I72" s="48"/>
      <c r="J72" s="48"/>
      <c r="K72" s="48"/>
      <c r="L72" s="48"/>
      <c r="M72" s="48"/>
      <c r="N72" s="48"/>
      <c r="O72" s="48"/>
      <c r="P72" s="48"/>
      <c r="Q72" s="48"/>
    </row>
    <row r="73" spans="1:17">
      <c r="A73" s="114"/>
      <c r="B73" s="53"/>
      <c r="C73" s="48"/>
      <c r="D73" s="48"/>
      <c r="E73" s="48"/>
      <c r="F73" s="48"/>
      <c r="G73" s="48"/>
      <c r="H73" s="48"/>
      <c r="I73" s="48"/>
      <c r="J73" s="48"/>
      <c r="K73" s="48"/>
      <c r="L73" s="48"/>
      <c r="M73" s="48"/>
      <c r="N73" s="48"/>
      <c r="O73" s="48"/>
      <c r="P73" s="48"/>
      <c r="Q73" s="48"/>
    </row>
    <row r="74" spans="1:17">
      <c r="A74" s="114"/>
      <c r="B74" s="53"/>
      <c r="C74" s="48"/>
      <c r="D74" s="48"/>
      <c r="E74" s="48"/>
      <c r="F74" s="48"/>
      <c r="G74" s="48"/>
      <c r="H74" s="48"/>
      <c r="I74" s="48"/>
      <c r="J74" s="48"/>
      <c r="K74" s="48"/>
      <c r="L74" s="48"/>
      <c r="M74" s="48"/>
      <c r="N74" s="48"/>
      <c r="O74" s="48"/>
      <c r="P74" s="48"/>
      <c r="Q74" s="48"/>
    </row>
    <row r="75" spans="1:17">
      <c r="A75" s="114"/>
      <c r="B75" s="53"/>
      <c r="C75" s="48"/>
      <c r="D75" s="48"/>
      <c r="E75" s="48"/>
      <c r="F75" s="48"/>
      <c r="G75" s="48"/>
      <c r="H75" s="48"/>
      <c r="I75" s="48"/>
      <c r="J75" s="48"/>
      <c r="K75" s="48"/>
      <c r="L75" s="48"/>
      <c r="M75" s="48"/>
      <c r="N75" s="48"/>
      <c r="O75" s="48"/>
      <c r="P75" s="48"/>
      <c r="Q75" s="48"/>
    </row>
    <row r="76" spans="1:17">
      <c r="A76" s="114"/>
      <c r="B76" s="53"/>
      <c r="C76" s="48"/>
      <c r="D76" s="48"/>
      <c r="E76" s="48"/>
      <c r="F76" s="48"/>
      <c r="G76" s="48"/>
      <c r="H76" s="48"/>
      <c r="I76" s="48"/>
      <c r="J76" s="48"/>
      <c r="K76" s="48"/>
      <c r="L76" s="48"/>
      <c r="M76" s="48"/>
      <c r="N76" s="48"/>
      <c r="O76" s="48"/>
      <c r="P76" s="48"/>
      <c r="Q76" s="48"/>
    </row>
    <row r="77" spans="1:17">
      <c r="A77" s="114"/>
      <c r="B77" s="53"/>
      <c r="C77" s="48"/>
      <c r="D77" s="48"/>
      <c r="E77" s="48"/>
      <c r="F77" s="48"/>
      <c r="G77" s="48"/>
      <c r="H77" s="48"/>
      <c r="I77" s="48"/>
      <c r="J77" s="48"/>
      <c r="K77" s="48"/>
      <c r="L77" s="48"/>
      <c r="M77" s="48"/>
      <c r="N77" s="48"/>
      <c r="O77" s="48"/>
      <c r="P77" s="48"/>
      <c r="Q77" s="48"/>
    </row>
    <row r="78" spans="1:17">
      <c r="A78" s="114"/>
      <c r="B78" s="53"/>
      <c r="C78" s="48"/>
      <c r="D78" s="48"/>
      <c r="E78" s="48"/>
      <c r="F78" s="48"/>
      <c r="G78" s="48"/>
      <c r="H78" s="48"/>
      <c r="I78" s="48"/>
      <c r="J78" s="48"/>
      <c r="K78" s="48"/>
      <c r="L78" s="48"/>
      <c r="M78" s="48"/>
      <c r="N78" s="48"/>
      <c r="O78" s="48"/>
      <c r="P78" s="48"/>
      <c r="Q78" s="48"/>
    </row>
    <row r="79" spans="1:17">
      <c r="A79" s="114"/>
      <c r="B79" s="53"/>
      <c r="C79" s="48"/>
      <c r="D79" s="48"/>
      <c r="E79" s="48"/>
      <c r="F79" s="48"/>
      <c r="G79" s="48"/>
      <c r="H79" s="48"/>
      <c r="I79" s="48"/>
      <c r="J79" s="48"/>
      <c r="K79" s="48"/>
      <c r="L79" s="48"/>
      <c r="M79" s="48"/>
      <c r="N79" s="48"/>
      <c r="O79" s="48"/>
      <c r="P79" s="48"/>
      <c r="Q79" s="48"/>
    </row>
    <row r="80" spans="1:17">
      <c r="A80" s="114"/>
      <c r="B80" s="53"/>
      <c r="C80" s="48"/>
      <c r="D80" s="48"/>
      <c r="E80" s="48"/>
      <c r="F80" s="48"/>
      <c r="G80" s="48"/>
      <c r="H80" s="48"/>
      <c r="I80" s="48"/>
      <c r="J80" s="48"/>
      <c r="K80" s="48"/>
      <c r="L80" s="48"/>
      <c r="M80" s="48"/>
      <c r="N80" s="48"/>
      <c r="O80" s="48"/>
      <c r="P80" s="48"/>
      <c r="Q80" s="48"/>
    </row>
    <row r="81" spans="1:17">
      <c r="A81" s="114"/>
      <c r="B81" s="53"/>
      <c r="C81" s="48"/>
      <c r="D81" s="48"/>
      <c r="E81" s="48"/>
      <c r="F81" s="48"/>
      <c r="G81" s="48"/>
      <c r="H81" s="48"/>
      <c r="I81" s="48"/>
      <c r="J81" s="48"/>
      <c r="K81" s="48"/>
      <c r="L81" s="48"/>
      <c r="M81" s="48"/>
      <c r="N81" s="48"/>
      <c r="O81" s="48"/>
      <c r="P81" s="48"/>
      <c r="Q81" s="48"/>
    </row>
    <row r="82" spans="1:17">
      <c r="A82" s="114"/>
      <c r="B82" s="53"/>
      <c r="C82" s="48"/>
      <c r="D82" s="48"/>
      <c r="E82" s="48"/>
      <c r="F82" s="48"/>
      <c r="G82" s="48"/>
      <c r="H82" s="48"/>
      <c r="I82" s="48"/>
      <c r="J82" s="48"/>
      <c r="K82" s="48"/>
      <c r="L82" s="48"/>
      <c r="M82" s="48"/>
      <c r="N82" s="48"/>
      <c r="O82" s="48"/>
      <c r="P82" s="48"/>
      <c r="Q82" s="48"/>
    </row>
    <row r="83" spans="1:17">
      <c r="A83" s="114"/>
      <c r="B83" s="53"/>
      <c r="C83" s="48"/>
      <c r="D83" s="48"/>
      <c r="E83" s="48"/>
      <c r="F83" s="48"/>
      <c r="G83" s="48"/>
      <c r="H83" s="48"/>
      <c r="I83" s="48"/>
      <c r="J83" s="48"/>
      <c r="K83" s="48"/>
      <c r="L83" s="48"/>
      <c r="M83" s="48"/>
      <c r="N83" s="48"/>
      <c r="O83" s="48"/>
      <c r="P83" s="48"/>
      <c r="Q83" s="48"/>
    </row>
    <row r="84" spans="1:17">
      <c r="A84" s="114"/>
      <c r="B84" s="53"/>
      <c r="C84" s="48"/>
      <c r="D84" s="48"/>
      <c r="E84" s="48"/>
      <c r="F84" s="48"/>
      <c r="G84" s="48"/>
      <c r="H84" s="48"/>
      <c r="I84" s="48"/>
      <c r="J84" s="48"/>
      <c r="K84" s="48"/>
      <c r="L84" s="48"/>
      <c r="M84" s="48"/>
      <c r="N84" s="48"/>
      <c r="O84" s="48"/>
      <c r="P84" s="48"/>
      <c r="Q84" s="48"/>
    </row>
    <row r="85" spans="1:17">
      <c r="A85" s="114"/>
      <c r="B85" s="53"/>
      <c r="C85" s="48"/>
      <c r="D85" s="48"/>
      <c r="E85" s="48"/>
      <c r="F85" s="48"/>
      <c r="G85" s="48"/>
      <c r="H85" s="48"/>
      <c r="I85" s="48"/>
      <c r="J85" s="48"/>
      <c r="K85" s="48"/>
      <c r="L85" s="48"/>
      <c r="M85" s="48"/>
      <c r="N85" s="48"/>
      <c r="O85" s="48"/>
      <c r="P85" s="48"/>
      <c r="Q85" s="48"/>
    </row>
    <row r="86" spans="1:17">
      <c r="A86" s="114"/>
      <c r="B86" s="53"/>
      <c r="C86" s="48"/>
      <c r="D86" s="48"/>
      <c r="E86" s="48"/>
      <c r="F86" s="48"/>
      <c r="G86" s="48"/>
      <c r="H86" s="48"/>
      <c r="I86" s="48"/>
      <c r="J86" s="48"/>
      <c r="K86" s="48"/>
      <c r="L86" s="48"/>
      <c r="M86" s="48"/>
      <c r="N86" s="48"/>
      <c r="O86" s="48"/>
      <c r="P86" s="48"/>
      <c r="Q86" s="48"/>
    </row>
    <row r="87" spans="1:17">
      <c r="A87" s="114"/>
      <c r="B87" s="53"/>
      <c r="C87" s="48"/>
      <c r="D87" s="48"/>
      <c r="E87" s="48"/>
      <c r="F87" s="48"/>
      <c r="G87" s="48"/>
      <c r="H87" s="48"/>
      <c r="I87" s="48"/>
      <c r="J87" s="48"/>
      <c r="K87" s="48"/>
      <c r="L87" s="48"/>
      <c r="M87" s="48"/>
      <c r="N87" s="48"/>
      <c r="O87" s="48"/>
      <c r="P87" s="48"/>
      <c r="Q87" s="48"/>
    </row>
    <row r="88" spans="1:17">
      <c r="A88" s="114"/>
      <c r="B88" s="53"/>
      <c r="C88" s="48"/>
      <c r="D88" s="48"/>
      <c r="E88" s="48"/>
      <c r="F88" s="48"/>
      <c r="G88" s="48"/>
      <c r="H88" s="48"/>
      <c r="I88" s="48"/>
      <c r="J88" s="48"/>
      <c r="K88" s="48"/>
      <c r="L88" s="48"/>
      <c r="M88" s="48"/>
      <c r="N88" s="48"/>
      <c r="O88" s="48"/>
      <c r="P88" s="48"/>
      <c r="Q88" s="48"/>
    </row>
    <row r="89" spans="1:17">
      <c r="A89" s="114"/>
      <c r="B89" s="53"/>
      <c r="C89" s="48"/>
      <c r="D89" s="48"/>
      <c r="E89" s="48"/>
      <c r="F89" s="48"/>
      <c r="G89" s="48"/>
      <c r="H89" s="48"/>
      <c r="I89" s="48"/>
      <c r="J89" s="48"/>
      <c r="K89" s="48"/>
      <c r="L89" s="48"/>
      <c r="M89" s="48"/>
      <c r="N89" s="48"/>
      <c r="O89" s="48"/>
      <c r="P89" s="48"/>
      <c r="Q89" s="48"/>
    </row>
    <row r="90" spans="1:17">
      <c r="A90" s="114"/>
      <c r="B90" s="53"/>
      <c r="C90" s="48"/>
      <c r="D90" s="48"/>
      <c r="E90" s="48"/>
      <c r="F90" s="48"/>
      <c r="G90" s="48"/>
      <c r="H90" s="48"/>
      <c r="I90" s="48"/>
      <c r="J90" s="48"/>
      <c r="K90" s="48"/>
      <c r="L90" s="48"/>
      <c r="M90" s="48"/>
      <c r="N90" s="48"/>
      <c r="O90" s="48"/>
      <c r="P90" s="48"/>
      <c r="Q90" s="48"/>
    </row>
    <row r="91" spans="1:17">
      <c r="A91" s="114"/>
      <c r="B91" s="53"/>
      <c r="C91" s="48"/>
      <c r="D91" s="48"/>
      <c r="E91" s="48"/>
      <c r="F91" s="48"/>
      <c r="G91" s="48"/>
      <c r="H91" s="48"/>
      <c r="I91" s="48"/>
      <c r="J91" s="48"/>
      <c r="K91" s="48"/>
      <c r="L91" s="48"/>
      <c r="M91" s="48"/>
      <c r="N91" s="48"/>
      <c r="O91" s="48"/>
      <c r="P91" s="48"/>
      <c r="Q91" s="48"/>
    </row>
    <row r="92" spans="1:17">
      <c r="A92" s="114"/>
      <c r="B92" s="53"/>
      <c r="C92" s="48"/>
      <c r="D92" s="48"/>
      <c r="E92" s="48"/>
      <c r="F92" s="48"/>
      <c r="G92" s="48"/>
      <c r="H92" s="48"/>
      <c r="I92" s="48"/>
      <c r="J92" s="48"/>
      <c r="K92" s="48"/>
      <c r="L92" s="48"/>
      <c r="M92" s="48"/>
      <c r="N92" s="48"/>
      <c r="O92" s="48"/>
      <c r="P92" s="48"/>
      <c r="Q92" s="48"/>
    </row>
    <row r="93" spans="1:17">
      <c r="A93" s="114"/>
      <c r="B93" s="53"/>
      <c r="C93" s="48"/>
      <c r="D93" s="48"/>
      <c r="E93" s="48"/>
      <c r="F93" s="48"/>
      <c r="G93" s="48"/>
      <c r="H93" s="48"/>
      <c r="I93" s="48"/>
      <c r="J93" s="48"/>
      <c r="K93" s="48"/>
      <c r="L93" s="48"/>
      <c r="M93" s="48"/>
      <c r="N93" s="48"/>
      <c r="O93" s="48"/>
      <c r="P93" s="48"/>
      <c r="Q93" s="48"/>
    </row>
    <row r="94" spans="1:17">
      <c r="A94" s="114"/>
      <c r="B94" s="53"/>
      <c r="C94" s="48"/>
      <c r="D94" s="48"/>
      <c r="E94" s="48"/>
      <c r="F94" s="48"/>
      <c r="G94" s="48"/>
      <c r="H94" s="48"/>
      <c r="I94" s="48"/>
      <c r="J94" s="48"/>
      <c r="K94" s="48"/>
      <c r="L94" s="48"/>
      <c r="M94" s="48"/>
      <c r="N94" s="48"/>
      <c r="O94" s="48"/>
      <c r="P94" s="48"/>
      <c r="Q94" s="48"/>
    </row>
    <row r="95" spans="1:17">
      <c r="A95" s="114"/>
      <c r="B95" s="53"/>
      <c r="C95" s="48"/>
      <c r="D95" s="48"/>
      <c r="E95" s="48"/>
      <c r="F95" s="48"/>
      <c r="G95" s="48"/>
      <c r="H95" s="48"/>
      <c r="I95" s="48"/>
      <c r="J95" s="48"/>
      <c r="K95" s="48"/>
      <c r="L95" s="48"/>
      <c r="M95" s="48"/>
      <c r="N95" s="48"/>
      <c r="O95" s="48"/>
      <c r="P95" s="48"/>
      <c r="Q95" s="48"/>
    </row>
    <row r="96" spans="1:17">
      <c r="A96" s="114"/>
      <c r="B96" s="53"/>
      <c r="C96" s="48"/>
      <c r="D96" s="48"/>
      <c r="E96" s="48"/>
      <c r="F96" s="48"/>
      <c r="G96" s="48"/>
      <c r="H96" s="48"/>
      <c r="I96" s="48"/>
      <c r="J96" s="48"/>
      <c r="K96" s="48"/>
      <c r="L96" s="48"/>
      <c r="M96" s="48"/>
      <c r="N96" s="48"/>
      <c r="O96" s="48"/>
      <c r="P96" s="48"/>
      <c r="Q96" s="48"/>
    </row>
    <row r="97" spans="1:17">
      <c r="A97" s="114"/>
      <c r="B97" s="53"/>
      <c r="C97" s="48"/>
      <c r="D97" s="48"/>
      <c r="E97" s="48"/>
      <c r="F97" s="48"/>
      <c r="G97" s="48"/>
      <c r="H97" s="48"/>
      <c r="I97" s="48"/>
      <c r="J97" s="48"/>
      <c r="K97" s="48"/>
      <c r="L97" s="48"/>
      <c r="M97" s="48"/>
      <c r="N97" s="48"/>
      <c r="O97" s="48"/>
      <c r="P97" s="48"/>
      <c r="Q97" s="48"/>
    </row>
    <row r="98" spans="1:17">
      <c r="A98" s="114"/>
      <c r="B98" s="53"/>
      <c r="C98" s="48"/>
      <c r="D98" s="48"/>
      <c r="E98" s="48"/>
      <c r="F98" s="48"/>
      <c r="G98" s="48"/>
      <c r="H98" s="48"/>
      <c r="I98" s="48"/>
      <c r="J98" s="48"/>
      <c r="K98" s="48"/>
      <c r="L98" s="48"/>
      <c r="M98" s="48"/>
      <c r="N98" s="48"/>
      <c r="O98" s="48"/>
      <c r="P98" s="48"/>
      <c r="Q98" s="48"/>
    </row>
    <row r="99" spans="1:17">
      <c r="A99" s="114"/>
      <c r="B99" s="53"/>
      <c r="C99" s="48"/>
      <c r="D99" s="48"/>
      <c r="E99" s="48"/>
      <c r="F99" s="48"/>
      <c r="G99" s="48"/>
      <c r="H99" s="48"/>
      <c r="I99" s="48"/>
      <c r="J99" s="48"/>
      <c r="K99" s="48"/>
      <c r="L99" s="48"/>
      <c r="M99" s="48"/>
      <c r="N99" s="48"/>
      <c r="O99" s="48"/>
      <c r="P99" s="48"/>
      <c r="Q99" s="48"/>
    </row>
    <row r="100" spans="1:17">
      <c r="A100" s="114"/>
      <c r="B100" s="53"/>
      <c r="C100" s="48"/>
      <c r="D100" s="48"/>
      <c r="E100" s="48"/>
      <c r="F100" s="48"/>
      <c r="G100" s="48"/>
      <c r="H100" s="48"/>
      <c r="I100" s="48"/>
      <c r="J100" s="48"/>
      <c r="K100" s="48"/>
      <c r="L100" s="48"/>
      <c r="M100" s="48"/>
      <c r="N100" s="48"/>
      <c r="O100" s="48"/>
      <c r="P100" s="48"/>
      <c r="Q100" s="48"/>
    </row>
    <row r="101" spans="1:17">
      <c r="A101" s="114"/>
      <c r="B101" s="53"/>
      <c r="C101" s="48"/>
      <c r="D101" s="48"/>
      <c r="E101" s="48"/>
      <c r="F101" s="48"/>
      <c r="G101" s="48"/>
      <c r="H101" s="48"/>
      <c r="I101" s="48"/>
      <c r="J101" s="48"/>
      <c r="K101" s="48"/>
      <c r="L101" s="48"/>
      <c r="M101" s="48"/>
      <c r="N101" s="48"/>
      <c r="O101" s="48"/>
      <c r="P101" s="48"/>
      <c r="Q101" s="48"/>
    </row>
    <row r="102" spans="1:17">
      <c r="A102" s="114"/>
      <c r="B102" s="53"/>
      <c r="C102" s="48"/>
      <c r="D102" s="48"/>
      <c r="E102" s="48"/>
      <c r="F102" s="48"/>
      <c r="G102" s="48"/>
      <c r="H102" s="48"/>
      <c r="I102" s="48"/>
      <c r="J102" s="48"/>
      <c r="K102" s="48"/>
      <c r="L102" s="48"/>
      <c r="M102" s="48"/>
      <c r="N102" s="48"/>
      <c r="O102" s="48"/>
      <c r="P102" s="48"/>
      <c r="Q102" s="48"/>
    </row>
    <row r="103" spans="1:17">
      <c r="A103" s="114"/>
      <c r="B103" s="53"/>
      <c r="C103" s="48"/>
      <c r="D103" s="48"/>
      <c r="E103" s="48"/>
      <c r="F103" s="48"/>
      <c r="G103" s="48"/>
      <c r="H103" s="48"/>
      <c r="I103" s="48"/>
      <c r="J103" s="48"/>
      <c r="K103" s="48"/>
      <c r="L103" s="48"/>
      <c r="M103" s="48"/>
      <c r="N103" s="48"/>
      <c r="O103" s="48"/>
      <c r="P103" s="48"/>
      <c r="Q103" s="48"/>
    </row>
    <row r="104" spans="1:17">
      <c r="A104" s="114"/>
      <c r="B104" s="53"/>
      <c r="C104" s="48"/>
      <c r="D104" s="48"/>
      <c r="E104" s="48"/>
      <c r="F104" s="48"/>
      <c r="G104" s="48"/>
      <c r="H104" s="48"/>
      <c r="I104" s="48"/>
      <c r="J104" s="48"/>
      <c r="K104" s="48"/>
      <c r="L104" s="48"/>
      <c r="M104" s="48"/>
      <c r="N104" s="48"/>
      <c r="O104" s="48"/>
      <c r="P104" s="48"/>
      <c r="Q104" s="48"/>
    </row>
  </sheetData>
  <sheetProtection password="EE48" sheet="1" objects="1" scenarios="1" selectLockedCells="1"/>
  <mergeCells count="15">
    <mergeCell ref="D1:D4"/>
    <mergeCell ref="C1:C4"/>
    <mergeCell ref="H1:H4"/>
    <mergeCell ref="F1:F4"/>
    <mergeCell ref="P1:P4"/>
    <mergeCell ref="Q1:Q4"/>
    <mergeCell ref="L1:L4"/>
    <mergeCell ref="E1:E4"/>
    <mergeCell ref="M1:M4"/>
    <mergeCell ref="G1:G4"/>
    <mergeCell ref="N1:N4"/>
    <mergeCell ref="O1:O4"/>
    <mergeCell ref="K1:K4"/>
    <mergeCell ref="I1:I4"/>
    <mergeCell ref="J1:J4"/>
  </mergeCells>
  <phoneticPr fontId="6" type="noConversion"/>
  <pageMargins left="0.75" right="0.75" top="1" bottom="0.5" header="0.25" footer="0.25"/>
  <pageSetup scale="76" orientation="portrait" r:id="rId1"/>
  <headerFooter alignWithMargins="0">
    <oddHeader>&amp;C&amp;"Arial,Bold"&amp;14BrownieTrax&amp;12Events Attended - &amp;D</oddHeader>
  </headerFooter>
</worksheet>
</file>

<file path=xl/worksheets/sheet6.xml><?xml version="1.0" encoding="utf-8"?>
<worksheet xmlns="http://schemas.openxmlformats.org/spreadsheetml/2006/main" xmlns:r="http://schemas.openxmlformats.org/officeDocument/2006/relationships">
  <sheetPr codeName="Sheet7">
    <tabColor theme="3" tint="0.39997558519241921"/>
  </sheetPr>
  <dimension ref="A1:R588"/>
  <sheetViews>
    <sheetView showGridLines="0" workbookViewId="0">
      <pane ySplit="4" topLeftCell="A5" activePane="bottomLeft" state="frozen"/>
      <selection pane="bottomLeft" activeCell="D8" sqref="D8"/>
    </sheetView>
  </sheetViews>
  <sheetFormatPr defaultRowHeight="12.75"/>
  <cols>
    <col min="1" max="1" width="14.42578125" style="26" customWidth="1"/>
    <col min="2" max="2" width="2.7109375" style="26" customWidth="1"/>
    <col min="3" max="3" width="30.28515625" style="26" customWidth="1"/>
    <col min="4" max="18" width="3.28515625" style="308" customWidth="1"/>
    <col min="19" max="16384" width="9.140625" style="26"/>
  </cols>
  <sheetData>
    <row r="1" spans="1:18" ht="12.75" customHeight="1">
      <c r="A1" s="136"/>
      <c r="B1" s="143" t="s">
        <v>45</v>
      </c>
      <c r="C1" s="216">
        <f>Instructions!E3</f>
        <v>0</v>
      </c>
      <c r="D1" s="425" t="str">
        <f ca="1">'Brownie 1'!$A$1</f>
        <v>Brownie 1</v>
      </c>
      <c r="E1" s="425" t="str">
        <f ca="1">'Brownie 2'!$A$1</f>
        <v>Brownie 2</v>
      </c>
      <c r="F1" s="425" t="str">
        <f ca="1">'Brownie 3'!$A$1</f>
        <v>Brownie 3</v>
      </c>
      <c r="G1" s="425" t="str">
        <f ca="1">'Brownie 4'!$A$1</f>
        <v>Brownie 4</v>
      </c>
      <c r="H1" s="425" t="str">
        <f ca="1">'Brownie 5'!$A$1</f>
        <v>Brownie 5</v>
      </c>
      <c r="I1" s="425" t="str">
        <f ca="1">'Brownie 6'!$A$1</f>
        <v>Brownie 6</v>
      </c>
      <c r="J1" s="425" t="str">
        <f ca="1">'Brownie 7'!$A$1</f>
        <v>Brownie 7</v>
      </c>
      <c r="K1" s="425" t="str">
        <f ca="1">'Brownie 8'!$A$1</f>
        <v>Brownie 8</v>
      </c>
      <c r="L1" s="425" t="str">
        <f ca="1">'Brownie 9'!$A$1</f>
        <v>Brownie 9</v>
      </c>
      <c r="M1" s="425" t="str">
        <f ca="1">'Brownie 10'!$A$1</f>
        <v>Brownie 10</v>
      </c>
      <c r="N1" s="425" t="str">
        <f ca="1">'Brownie 11'!$A$1</f>
        <v>Brownie 11</v>
      </c>
      <c r="O1" s="425" t="str">
        <f ca="1">'Brownie 12'!$A$1</f>
        <v>Brownie 12</v>
      </c>
      <c r="P1" s="425" t="str">
        <f ca="1">'Brownie 13'!$A$1</f>
        <v>Brownie 13</v>
      </c>
      <c r="Q1" s="425" t="str">
        <f ca="1">'Brownie 14'!$A$1</f>
        <v>Brownie 14</v>
      </c>
      <c r="R1" s="425" t="str">
        <f ca="1">'Brownie 15'!$A$1</f>
        <v>Brownie 15</v>
      </c>
    </row>
    <row r="2" spans="1:18">
      <c r="A2" s="136"/>
      <c r="B2" s="202" t="s">
        <v>53</v>
      </c>
      <c r="C2" s="217">
        <f>Instructions!E5</f>
        <v>0</v>
      </c>
      <c r="D2" s="426"/>
      <c r="E2" s="426"/>
      <c r="F2" s="426"/>
      <c r="G2" s="426"/>
      <c r="H2" s="426"/>
      <c r="I2" s="426"/>
      <c r="J2" s="426"/>
      <c r="K2" s="426"/>
      <c r="L2" s="426"/>
      <c r="M2" s="426"/>
      <c r="N2" s="426"/>
      <c r="O2" s="426"/>
      <c r="P2" s="426"/>
      <c r="Q2" s="426"/>
      <c r="R2" s="426"/>
    </row>
    <row r="3" spans="1:18" ht="12.75" customHeight="1">
      <c r="A3" s="428" t="s">
        <v>60</v>
      </c>
      <c r="B3" s="429"/>
      <c r="C3" s="430"/>
      <c r="D3" s="426"/>
      <c r="E3" s="426"/>
      <c r="F3" s="426"/>
      <c r="G3" s="426"/>
      <c r="H3" s="426"/>
      <c r="I3" s="426"/>
      <c r="J3" s="426"/>
      <c r="K3" s="426"/>
      <c r="L3" s="426"/>
      <c r="M3" s="426"/>
      <c r="N3" s="426"/>
      <c r="O3" s="426"/>
      <c r="P3" s="426"/>
      <c r="Q3" s="426"/>
      <c r="R3" s="426"/>
    </row>
    <row r="4" spans="1:18">
      <c r="D4" s="427"/>
      <c r="E4" s="427"/>
      <c r="F4" s="427"/>
      <c r="G4" s="427"/>
      <c r="H4" s="427"/>
      <c r="I4" s="427"/>
      <c r="J4" s="427"/>
      <c r="K4" s="427"/>
      <c r="L4" s="427"/>
      <c r="M4" s="427"/>
      <c r="N4" s="427"/>
      <c r="O4" s="427"/>
      <c r="P4" s="427"/>
      <c r="Q4" s="427"/>
      <c r="R4" s="427"/>
    </row>
    <row r="5" spans="1:18" ht="18">
      <c r="A5" s="423" t="s">
        <v>62</v>
      </c>
      <c r="B5" s="424"/>
      <c r="C5" s="424"/>
      <c r="D5" s="424"/>
      <c r="E5" s="424"/>
      <c r="F5" s="424"/>
      <c r="G5" s="424"/>
      <c r="H5" s="424"/>
      <c r="I5" s="424"/>
      <c r="J5" s="424"/>
      <c r="K5" s="424"/>
      <c r="L5" s="424"/>
      <c r="M5" s="424"/>
      <c r="N5" s="424"/>
      <c r="O5" s="424"/>
      <c r="P5" s="424"/>
      <c r="Q5" s="424"/>
      <c r="R5" s="424"/>
    </row>
    <row r="6" spans="1:18" s="344" customFormat="1" ht="15">
      <c r="B6" s="345" t="s">
        <v>231</v>
      </c>
      <c r="D6" s="431" t="s">
        <v>575</v>
      </c>
      <c r="E6" s="377"/>
      <c r="F6" s="377"/>
      <c r="G6" s="377"/>
      <c r="H6" s="377"/>
      <c r="I6" s="377"/>
      <c r="J6" s="377"/>
      <c r="K6" s="377"/>
      <c r="L6" s="377"/>
      <c r="M6" s="377"/>
      <c r="N6" s="377"/>
      <c r="O6" s="377"/>
      <c r="P6" s="377"/>
      <c r="Q6" s="377"/>
      <c r="R6" s="377"/>
    </row>
    <row r="7" spans="1:18">
      <c r="B7" s="26">
        <v>1</v>
      </c>
      <c r="C7" s="226" t="s">
        <v>430</v>
      </c>
    </row>
    <row r="8" spans="1:18">
      <c r="B8" s="219"/>
      <c r="C8" s="222" t="s">
        <v>431</v>
      </c>
      <c r="D8" s="42"/>
      <c r="E8" s="42"/>
      <c r="F8" s="42"/>
      <c r="G8" s="42"/>
      <c r="H8" s="42"/>
      <c r="I8" s="42"/>
      <c r="J8" s="42"/>
      <c r="K8" s="42"/>
      <c r="L8" s="42"/>
      <c r="M8" s="42"/>
      <c r="N8" s="42"/>
      <c r="O8" s="42"/>
      <c r="P8" s="42"/>
      <c r="Q8" s="42"/>
      <c r="R8" s="42"/>
    </row>
    <row r="9" spans="1:18">
      <c r="B9" s="219"/>
      <c r="C9" s="222" t="s">
        <v>432</v>
      </c>
      <c r="D9" s="42"/>
      <c r="E9" s="42"/>
      <c r="F9" s="42"/>
      <c r="G9" s="42"/>
      <c r="H9" s="42"/>
      <c r="I9" s="42"/>
      <c r="J9" s="42"/>
      <c r="K9" s="42"/>
      <c r="L9" s="42"/>
      <c r="M9" s="42"/>
      <c r="N9" s="42"/>
      <c r="O9" s="42"/>
      <c r="P9" s="42"/>
      <c r="Q9" s="42"/>
      <c r="R9" s="42"/>
    </row>
    <row r="10" spans="1:18">
      <c r="B10" s="219"/>
      <c r="C10" s="222" t="s">
        <v>433</v>
      </c>
      <c r="D10" s="42"/>
      <c r="E10" s="42"/>
      <c r="F10" s="42"/>
      <c r="G10" s="42"/>
      <c r="H10" s="42"/>
      <c r="I10" s="42"/>
      <c r="J10" s="42"/>
      <c r="K10" s="42"/>
      <c r="L10" s="42"/>
      <c r="M10" s="42"/>
      <c r="N10" s="42"/>
      <c r="O10" s="42"/>
      <c r="P10" s="42"/>
      <c r="Q10" s="42"/>
      <c r="R10" s="42"/>
    </row>
    <row r="11" spans="1:18">
      <c r="B11" s="26">
        <v>2</v>
      </c>
      <c r="C11" s="221" t="s">
        <v>434</v>
      </c>
      <c r="D11" s="201" t="str">
        <f>IF(COUNTIF(D8:D10,"A")&gt;=1,"C",IF(COUNTIF(D8:D10,"A")&gt;0,"P"," "))</f>
        <v/>
      </c>
      <c r="E11" s="201" t="str">
        <f t="shared" ref="E11:R11" si="0">IF(COUNTIF(E8:E10,"A")&gt;=1,"C",IF(COUNTIF(E8:E10,"A")&gt;0,"P"," "))</f>
        <v/>
      </c>
      <c r="F11" s="201" t="str">
        <f t="shared" si="0"/>
        <v/>
      </c>
      <c r="G11" s="201" t="str">
        <f t="shared" si="0"/>
        <v/>
      </c>
      <c r="H11" s="201" t="str">
        <f t="shared" si="0"/>
        <v/>
      </c>
      <c r="I11" s="201" t="str">
        <f t="shared" si="0"/>
        <v/>
      </c>
      <c r="J11" s="201" t="str">
        <f t="shared" si="0"/>
        <v/>
      </c>
      <c r="K11" s="201" t="str">
        <f t="shared" si="0"/>
        <v/>
      </c>
      <c r="L11" s="201" t="str">
        <f t="shared" si="0"/>
        <v/>
      </c>
      <c r="M11" s="201" t="str">
        <f t="shared" si="0"/>
        <v/>
      </c>
      <c r="N11" s="201" t="str">
        <f t="shared" si="0"/>
        <v/>
      </c>
      <c r="O11" s="201" t="str">
        <f t="shared" si="0"/>
        <v/>
      </c>
      <c r="P11" s="201" t="str">
        <f t="shared" si="0"/>
        <v/>
      </c>
      <c r="Q11" s="201" t="str">
        <f t="shared" si="0"/>
        <v/>
      </c>
      <c r="R11" s="201" t="str">
        <f t="shared" si="0"/>
        <v/>
      </c>
    </row>
    <row r="12" spans="1:18">
      <c r="B12" s="220"/>
      <c r="C12" s="222" t="s">
        <v>435</v>
      </c>
      <c r="D12" s="42"/>
      <c r="E12" s="42"/>
      <c r="F12" s="42"/>
      <c r="G12" s="42"/>
      <c r="H12" s="42"/>
      <c r="I12" s="42"/>
      <c r="J12" s="42"/>
      <c r="K12" s="42"/>
      <c r="L12" s="42"/>
      <c r="M12" s="42"/>
      <c r="N12" s="42"/>
      <c r="O12" s="42"/>
      <c r="P12" s="42"/>
      <c r="Q12" s="42"/>
      <c r="R12" s="42"/>
    </row>
    <row r="13" spans="1:18">
      <c r="B13" s="220"/>
      <c r="C13" s="222" t="s">
        <v>436</v>
      </c>
      <c r="D13" s="42"/>
      <c r="E13" s="42"/>
      <c r="F13" s="42"/>
      <c r="G13" s="42"/>
      <c r="H13" s="42"/>
      <c r="I13" s="42"/>
      <c r="J13" s="42"/>
      <c r="K13" s="42"/>
      <c r="L13" s="42"/>
      <c r="M13" s="42"/>
      <c r="N13" s="42"/>
      <c r="O13" s="42"/>
      <c r="P13" s="42"/>
      <c r="Q13" s="42"/>
      <c r="R13" s="42"/>
    </row>
    <row r="14" spans="1:18">
      <c r="B14" s="220"/>
      <c r="C14" s="222" t="s">
        <v>437</v>
      </c>
      <c r="D14" s="42"/>
      <c r="E14" s="42"/>
      <c r="F14" s="42"/>
      <c r="G14" s="42"/>
      <c r="H14" s="42"/>
      <c r="I14" s="42"/>
      <c r="J14" s="42"/>
      <c r="K14" s="42"/>
      <c r="L14" s="42"/>
      <c r="M14" s="42"/>
      <c r="N14" s="42"/>
      <c r="O14" s="42"/>
      <c r="P14" s="42"/>
      <c r="Q14" s="42"/>
      <c r="R14" s="42"/>
    </row>
    <row r="15" spans="1:18">
      <c r="B15" s="26">
        <v>3</v>
      </c>
      <c r="C15" s="221" t="s">
        <v>438</v>
      </c>
      <c r="D15" s="201" t="str">
        <f>IF(COUNTIF(D12:D14,"A")&gt;=1,"C",IF(COUNTIF(D12:D14,"A")&gt;0,"P"," "))</f>
        <v/>
      </c>
      <c r="E15" s="201" t="str">
        <f t="shared" ref="E15" si="1">IF(COUNTIF(E12:E14,"A")&gt;=1,"C",IF(COUNTIF(E12:E14,"A")&gt;0,"P"," "))</f>
        <v/>
      </c>
      <c r="F15" s="201" t="str">
        <f t="shared" ref="F15" si="2">IF(COUNTIF(F12:F14,"A")&gt;=1,"C",IF(COUNTIF(F12:F14,"A")&gt;0,"P"," "))</f>
        <v/>
      </c>
      <c r="G15" s="201" t="str">
        <f t="shared" ref="G15" si="3">IF(COUNTIF(G12:G14,"A")&gt;=1,"C",IF(COUNTIF(G12:G14,"A")&gt;0,"P"," "))</f>
        <v/>
      </c>
      <c r="H15" s="201" t="str">
        <f t="shared" ref="H15" si="4">IF(COUNTIF(H12:H14,"A")&gt;=1,"C",IF(COUNTIF(H12:H14,"A")&gt;0,"P"," "))</f>
        <v/>
      </c>
      <c r="I15" s="201" t="str">
        <f t="shared" ref="I15" si="5">IF(COUNTIF(I12:I14,"A")&gt;=1,"C",IF(COUNTIF(I12:I14,"A")&gt;0,"P"," "))</f>
        <v/>
      </c>
      <c r="J15" s="201" t="str">
        <f t="shared" ref="J15" si="6">IF(COUNTIF(J12:J14,"A")&gt;=1,"C",IF(COUNTIF(J12:J14,"A")&gt;0,"P"," "))</f>
        <v/>
      </c>
      <c r="K15" s="201" t="str">
        <f t="shared" ref="K15" si="7">IF(COUNTIF(K12:K14,"A")&gt;=1,"C",IF(COUNTIF(K12:K14,"A")&gt;0,"P"," "))</f>
        <v/>
      </c>
      <c r="L15" s="201" t="str">
        <f t="shared" ref="L15" si="8">IF(COUNTIF(L12:L14,"A")&gt;=1,"C",IF(COUNTIF(L12:L14,"A")&gt;0,"P"," "))</f>
        <v/>
      </c>
      <c r="M15" s="201" t="str">
        <f t="shared" ref="M15" si="9">IF(COUNTIF(M12:M14,"A")&gt;=1,"C",IF(COUNTIF(M12:M14,"A")&gt;0,"P"," "))</f>
        <v/>
      </c>
      <c r="N15" s="201" t="str">
        <f t="shared" ref="N15" si="10">IF(COUNTIF(N12:N14,"A")&gt;=1,"C",IF(COUNTIF(N12:N14,"A")&gt;0,"P"," "))</f>
        <v/>
      </c>
      <c r="O15" s="201" t="str">
        <f t="shared" ref="O15" si="11">IF(COUNTIF(O12:O14,"A")&gt;=1,"C",IF(COUNTIF(O12:O14,"A")&gt;0,"P"," "))</f>
        <v/>
      </c>
      <c r="P15" s="201" t="str">
        <f t="shared" ref="P15" si="12">IF(COUNTIF(P12:P14,"A")&gt;=1,"C",IF(COUNTIF(P12:P14,"A")&gt;0,"P"," "))</f>
        <v/>
      </c>
      <c r="Q15" s="201" t="str">
        <f t="shared" ref="Q15" si="13">IF(COUNTIF(Q12:Q14,"A")&gt;=1,"C",IF(COUNTIF(Q12:Q14,"A")&gt;0,"P"," "))</f>
        <v/>
      </c>
      <c r="R15" s="201" t="str">
        <f t="shared" ref="R15" si="14">IF(COUNTIF(R12:R14,"A")&gt;=1,"C",IF(COUNTIF(R12:R14,"A")&gt;0,"P"," "))</f>
        <v/>
      </c>
    </row>
    <row r="16" spans="1:18">
      <c r="B16" s="220"/>
      <c r="C16" s="222" t="s">
        <v>439</v>
      </c>
      <c r="D16" s="42"/>
      <c r="E16" s="42"/>
      <c r="F16" s="42"/>
      <c r="G16" s="42"/>
      <c r="H16" s="42"/>
      <c r="I16" s="42"/>
      <c r="J16" s="42"/>
      <c r="K16" s="42"/>
      <c r="L16" s="42"/>
      <c r="M16" s="42"/>
      <c r="N16" s="42"/>
      <c r="O16" s="42"/>
      <c r="P16" s="42"/>
      <c r="Q16" s="42"/>
      <c r="R16" s="42"/>
    </row>
    <row r="17" spans="2:18">
      <c r="B17" s="220"/>
      <c r="C17" s="222" t="s">
        <v>440</v>
      </c>
      <c r="D17" s="42"/>
      <c r="E17" s="42"/>
      <c r="F17" s="42"/>
      <c r="G17" s="42"/>
      <c r="H17" s="42"/>
      <c r="I17" s="42"/>
      <c r="J17" s="42"/>
      <c r="K17" s="42"/>
      <c r="L17" s="42"/>
      <c r="M17" s="42"/>
      <c r="N17" s="42"/>
      <c r="O17" s="42"/>
      <c r="P17" s="42"/>
      <c r="Q17" s="42"/>
      <c r="R17" s="42"/>
    </row>
    <row r="18" spans="2:18">
      <c r="B18" s="220"/>
      <c r="C18" s="222" t="s">
        <v>441</v>
      </c>
      <c r="D18" s="42"/>
      <c r="E18" s="42"/>
      <c r="F18" s="42"/>
      <c r="G18" s="42"/>
      <c r="H18" s="42"/>
      <c r="I18" s="42"/>
      <c r="J18" s="42"/>
      <c r="K18" s="42"/>
      <c r="L18" s="42"/>
      <c r="M18" s="42"/>
      <c r="N18" s="42"/>
      <c r="O18" s="42"/>
      <c r="P18" s="42"/>
      <c r="Q18" s="42"/>
      <c r="R18" s="42"/>
    </row>
    <row r="19" spans="2:18">
      <c r="B19" s="26">
        <v>4</v>
      </c>
      <c r="C19" s="221" t="s">
        <v>442</v>
      </c>
      <c r="D19" s="201" t="str">
        <f>IF(COUNTIF(D16:D18,"A")&gt;=1,"C",IF(COUNTIF(D16:D18,"A")&gt;0,"P"," "))</f>
        <v/>
      </c>
      <c r="E19" s="201" t="str">
        <f t="shared" ref="E19" si="15">IF(COUNTIF(E16:E18,"A")&gt;=1,"C",IF(COUNTIF(E16:E18,"A")&gt;0,"P"," "))</f>
        <v/>
      </c>
      <c r="F19" s="201" t="str">
        <f t="shared" ref="F19" si="16">IF(COUNTIF(F16:F18,"A")&gt;=1,"C",IF(COUNTIF(F16:F18,"A")&gt;0,"P"," "))</f>
        <v/>
      </c>
      <c r="G19" s="201" t="str">
        <f t="shared" ref="G19" si="17">IF(COUNTIF(G16:G18,"A")&gt;=1,"C",IF(COUNTIF(G16:G18,"A")&gt;0,"P"," "))</f>
        <v/>
      </c>
      <c r="H19" s="201" t="str">
        <f t="shared" ref="H19" si="18">IF(COUNTIF(H16:H18,"A")&gt;=1,"C",IF(COUNTIF(H16:H18,"A")&gt;0,"P"," "))</f>
        <v/>
      </c>
      <c r="I19" s="201" t="str">
        <f t="shared" ref="I19" si="19">IF(COUNTIF(I16:I18,"A")&gt;=1,"C",IF(COUNTIF(I16:I18,"A")&gt;0,"P"," "))</f>
        <v/>
      </c>
      <c r="J19" s="201" t="str">
        <f t="shared" ref="J19" si="20">IF(COUNTIF(J16:J18,"A")&gt;=1,"C",IF(COUNTIF(J16:J18,"A")&gt;0,"P"," "))</f>
        <v/>
      </c>
      <c r="K19" s="201" t="str">
        <f t="shared" ref="K19" si="21">IF(COUNTIF(K16:K18,"A")&gt;=1,"C",IF(COUNTIF(K16:K18,"A")&gt;0,"P"," "))</f>
        <v/>
      </c>
      <c r="L19" s="201" t="str">
        <f t="shared" ref="L19" si="22">IF(COUNTIF(L16:L18,"A")&gt;=1,"C",IF(COUNTIF(L16:L18,"A")&gt;0,"P"," "))</f>
        <v/>
      </c>
      <c r="M19" s="201" t="str">
        <f t="shared" ref="M19" si="23">IF(COUNTIF(M16:M18,"A")&gt;=1,"C",IF(COUNTIF(M16:M18,"A")&gt;0,"P"," "))</f>
        <v/>
      </c>
      <c r="N19" s="201" t="str">
        <f t="shared" ref="N19" si="24">IF(COUNTIF(N16:N18,"A")&gt;=1,"C",IF(COUNTIF(N16:N18,"A")&gt;0,"P"," "))</f>
        <v/>
      </c>
      <c r="O19" s="201" t="str">
        <f t="shared" ref="O19" si="25">IF(COUNTIF(O16:O18,"A")&gt;=1,"C",IF(COUNTIF(O16:O18,"A")&gt;0,"P"," "))</f>
        <v/>
      </c>
      <c r="P19" s="201" t="str">
        <f t="shared" ref="P19" si="26">IF(COUNTIF(P16:P18,"A")&gt;=1,"C",IF(COUNTIF(P16:P18,"A")&gt;0,"P"," "))</f>
        <v/>
      </c>
      <c r="Q19" s="201" t="str">
        <f t="shared" ref="Q19" si="27">IF(COUNTIF(Q16:Q18,"A")&gt;=1,"C",IF(COUNTIF(Q16:Q18,"A")&gt;0,"P"," "))</f>
        <v/>
      </c>
      <c r="R19" s="201" t="str">
        <f t="shared" ref="R19" si="28">IF(COUNTIF(R16:R18,"A")&gt;=1,"C",IF(COUNTIF(R16:R18,"A")&gt;0,"P"," "))</f>
        <v/>
      </c>
    </row>
    <row r="20" spans="2:18">
      <c r="B20" s="220"/>
      <c r="C20" s="222" t="s">
        <v>443</v>
      </c>
      <c r="D20" s="42"/>
      <c r="E20" s="42"/>
      <c r="F20" s="42"/>
      <c r="G20" s="42"/>
      <c r="H20" s="42"/>
      <c r="I20" s="42"/>
      <c r="J20" s="42"/>
      <c r="K20" s="42"/>
      <c r="L20" s="42"/>
      <c r="M20" s="42"/>
      <c r="N20" s="42"/>
      <c r="O20" s="42"/>
      <c r="P20" s="42"/>
      <c r="Q20" s="42"/>
      <c r="R20" s="42"/>
    </row>
    <row r="21" spans="2:18">
      <c r="B21" s="220"/>
      <c r="C21" s="222" t="s">
        <v>444</v>
      </c>
      <c r="D21" s="42"/>
      <c r="E21" s="42"/>
      <c r="F21" s="42"/>
      <c r="G21" s="42"/>
      <c r="H21" s="42"/>
      <c r="I21" s="42"/>
      <c r="J21" s="42"/>
      <c r="K21" s="42"/>
      <c r="L21" s="42"/>
      <c r="M21" s="42"/>
      <c r="N21" s="42"/>
      <c r="O21" s="42"/>
      <c r="P21" s="42"/>
      <c r="Q21" s="42"/>
      <c r="R21" s="42"/>
    </row>
    <row r="22" spans="2:18">
      <c r="B22" s="220"/>
      <c r="C22" s="222" t="s">
        <v>445</v>
      </c>
      <c r="D22" s="42"/>
      <c r="E22" s="42"/>
      <c r="F22" s="42"/>
      <c r="G22" s="42"/>
      <c r="H22" s="42"/>
      <c r="I22" s="42"/>
      <c r="J22" s="42"/>
      <c r="K22" s="42"/>
      <c r="L22" s="42"/>
      <c r="M22" s="42"/>
      <c r="N22" s="42"/>
      <c r="O22" s="42"/>
      <c r="P22" s="42"/>
      <c r="Q22" s="42"/>
      <c r="R22" s="42"/>
    </row>
    <row r="23" spans="2:18">
      <c r="B23" s="26">
        <v>5</v>
      </c>
      <c r="C23" s="221" t="s">
        <v>446</v>
      </c>
      <c r="D23" s="201" t="str">
        <f>IF(COUNTIF(D20:D22,"A")&gt;=1,"C",IF(COUNTIF(D20:D22,"A")&gt;0,"P"," "))</f>
        <v/>
      </c>
      <c r="E23" s="201" t="str">
        <f t="shared" ref="E23" si="29">IF(COUNTIF(E20:E22,"A")&gt;=1,"C",IF(COUNTIF(E20:E22,"A")&gt;0,"P"," "))</f>
        <v/>
      </c>
      <c r="F23" s="201" t="str">
        <f t="shared" ref="F23" si="30">IF(COUNTIF(F20:F22,"A")&gt;=1,"C",IF(COUNTIF(F20:F22,"A")&gt;0,"P"," "))</f>
        <v/>
      </c>
      <c r="G23" s="201" t="str">
        <f t="shared" ref="G23" si="31">IF(COUNTIF(G20:G22,"A")&gt;=1,"C",IF(COUNTIF(G20:G22,"A")&gt;0,"P"," "))</f>
        <v/>
      </c>
      <c r="H23" s="201" t="str">
        <f t="shared" ref="H23" si="32">IF(COUNTIF(H20:H22,"A")&gt;=1,"C",IF(COUNTIF(H20:H22,"A")&gt;0,"P"," "))</f>
        <v/>
      </c>
      <c r="I23" s="201" t="str">
        <f t="shared" ref="I23" si="33">IF(COUNTIF(I20:I22,"A")&gt;=1,"C",IF(COUNTIF(I20:I22,"A")&gt;0,"P"," "))</f>
        <v/>
      </c>
      <c r="J23" s="201" t="str">
        <f t="shared" ref="J23" si="34">IF(COUNTIF(J20:J22,"A")&gt;=1,"C",IF(COUNTIF(J20:J22,"A")&gt;0,"P"," "))</f>
        <v/>
      </c>
      <c r="K23" s="201" t="str">
        <f t="shared" ref="K23" si="35">IF(COUNTIF(K20:K22,"A")&gt;=1,"C",IF(COUNTIF(K20:K22,"A")&gt;0,"P"," "))</f>
        <v/>
      </c>
      <c r="L23" s="201" t="str">
        <f t="shared" ref="L23" si="36">IF(COUNTIF(L20:L22,"A")&gt;=1,"C",IF(COUNTIF(L20:L22,"A")&gt;0,"P"," "))</f>
        <v/>
      </c>
      <c r="M23" s="201" t="str">
        <f t="shared" ref="M23" si="37">IF(COUNTIF(M20:M22,"A")&gt;=1,"C",IF(COUNTIF(M20:M22,"A")&gt;0,"P"," "))</f>
        <v/>
      </c>
      <c r="N23" s="201" t="str">
        <f t="shared" ref="N23" si="38">IF(COUNTIF(N20:N22,"A")&gt;=1,"C",IF(COUNTIF(N20:N22,"A")&gt;0,"P"," "))</f>
        <v/>
      </c>
      <c r="O23" s="201" t="str">
        <f t="shared" ref="O23" si="39">IF(COUNTIF(O20:O22,"A")&gt;=1,"C",IF(COUNTIF(O20:O22,"A")&gt;0,"P"," "))</f>
        <v/>
      </c>
      <c r="P23" s="201" t="str">
        <f t="shared" ref="P23" si="40">IF(COUNTIF(P20:P22,"A")&gt;=1,"C",IF(COUNTIF(P20:P22,"A")&gt;0,"P"," "))</f>
        <v/>
      </c>
      <c r="Q23" s="201" t="str">
        <f t="shared" ref="Q23" si="41">IF(COUNTIF(Q20:Q22,"A")&gt;=1,"C",IF(COUNTIF(Q20:Q22,"A")&gt;0,"P"," "))</f>
        <v/>
      </c>
      <c r="R23" s="201" t="str">
        <f t="shared" ref="R23" si="42">IF(COUNTIF(R20:R22,"A")&gt;=1,"C",IF(COUNTIF(R20:R22,"A")&gt;0,"P"," "))</f>
        <v/>
      </c>
    </row>
    <row r="24" spans="2:18">
      <c r="B24" s="220"/>
      <c r="C24" s="222" t="s">
        <v>447</v>
      </c>
      <c r="D24" s="42"/>
      <c r="E24" s="42"/>
      <c r="F24" s="42"/>
      <c r="G24" s="42"/>
      <c r="H24" s="42"/>
      <c r="I24" s="42"/>
      <c r="J24" s="42"/>
      <c r="K24" s="42"/>
      <c r="L24" s="42"/>
      <c r="M24" s="42"/>
      <c r="N24" s="42"/>
      <c r="O24" s="42"/>
      <c r="P24" s="42"/>
      <c r="Q24" s="42"/>
      <c r="R24" s="42"/>
    </row>
    <row r="25" spans="2:18">
      <c r="B25" s="220"/>
      <c r="C25" s="222" t="s">
        <v>448</v>
      </c>
      <c r="D25" s="42"/>
      <c r="E25" s="42"/>
      <c r="F25" s="42"/>
      <c r="G25" s="42"/>
      <c r="H25" s="42"/>
      <c r="I25" s="42"/>
      <c r="J25" s="42"/>
      <c r="K25" s="42"/>
      <c r="L25" s="42"/>
      <c r="M25" s="42"/>
      <c r="N25" s="42"/>
      <c r="O25" s="42"/>
      <c r="P25" s="42"/>
      <c r="Q25" s="42"/>
      <c r="R25" s="42"/>
    </row>
    <row r="26" spans="2:18">
      <c r="B26" s="220"/>
      <c r="C26" s="222" t="s">
        <v>449</v>
      </c>
      <c r="D26" s="42"/>
      <c r="E26" s="42"/>
      <c r="F26" s="42"/>
      <c r="G26" s="42"/>
      <c r="H26" s="42"/>
      <c r="I26" s="42"/>
      <c r="J26" s="42"/>
      <c r="K26" s="42"/>
      <c r="L26" s="42"/>
      <c r="M26" s="42"/>
      <c r="N26" s="42"/>
      <c r="O26" s="42"/>
      <c r="P26" s="42"/>
      <c r="Q26" s="42"/>
      <c r="R26" s="42"/>
    </row>
    <row r="27" spans="2:18" ht="1.5" customHeight="1" thickBot="1">
      <c r="D27" s="201" t="str">
        <f>IF(COUNTIF(D24:D26,"A")&gt;=1,"C",IF(COUNTIF(D24:D26,"A")&gt;0,"P"," "))</f>
        <v/>
      </c>
      <c r="E27" s="201" t="str">
        <f t="shared" ref="E27" si="43">IF(COUNTIF(E24:E26,"A")&gt;=1,"C",IF(COUNTIF(E24:E26,"A")&gt;0,"P"," "))</f>
        <v/>
      </c>
      <c r="F27" s="201" t="str">
        <f t="shared" ref="F27" si="44">IF(COUNTIF(F24:F26,"A")&gt;=1,"C",IF(COUNTIF(F24:F26,"A")&gt;0,"P"," "))</f>
        <v/>
      </c>
      <c r="G27" s="201" t="str">
        <f t="shared" ref="G27" si="45">IF(COUNTIF(G24:G26,"A")&gt;=1,"C",IF(COUNTIF(G24:G26,"A")&gt;0,"P"," "))</f>
        <v/>
      </c>
      <c r="H27" s="201" t="str">
        <f t="shared" ref="H27" si="46">IF(COUNTIF(H24:H26,"A")&gt;=1,"C",IF(COUNTIF(H24:H26,"A")&gt;0,"P"," "))</f>
        <v/>
      </c>
      <c r="I27" s="201" t="str">
        <f t="shared" ref="I27" si="47">IF(COUNTIF(I24:I26,"A")&gt;=1,"C",IF(COUNTIF(I24:I26,"A")&gt;0,"P"," "))</f>
        <v/>
      </c>
      <c r="J27" s="201" t="str">
        <f t="shared" ref="J27" si="48">IF(COUNTIF(J24:J26,"A")&gt;=1,"C",IF(COUNTIF(J24:J26,"A")&gt;0,"P"," "))</f>
        <v/>
      </c>
      <c r="K27" s="201" t="str">
        <f t="shared" ref="K27" si="49">IF(COUNTIF(K24:K26,"A")&gt;=1,"C",IF(COUNTIF(K24:K26,"A")&gt;0,"P"," "))</f>
        <v/>
      </c>
      <c r="L27" s="201" t="str">
        <f t="shared" ref="L27" si="50">IF(COUNTIF(L24:L26,"A")&gt;=1,"C",IF(COUNTIF(L24:L26,"A")&gt;0,"P"," "))</f>
        <v/>
      </c>
      <c r="M27" s="201" t="str">
        <f t="shared" ref="M27" si="51">IF(COUNTIF(M24:M26,"A")&gt;=1,"C",IF(COUNTIF(M24:M26,"A")&gt;0,"P"," "))</f>
        <v/>
      </c>
      <c r="N27" s="201" t="str">
        <f t="shared" ref="N27" si="52">IF(COUNTIF(N24:N26,"A")&gt;=1,"C",IF(COUNTIF(N24:N26,"A")&gt;0,"P"," "))</f>
        <v/>
      </c>
      <c r="O27" s="201" t="str">
        <f t="shared" ref="O27" si="53">IF(COUNTIF(O24:O26,"A")&gt;=1,"C",IF(COUNTIF(O24:O26,"A")&gt;0,"P"," "))</f>
        <v/>
      </c>
      <c r="P27" s="201" t="str">
        <f t="shared" ref="P27" si="54">IF(COUNTIF(P24:P26,"A")&gt;=1,"C",IF(COUNTIF(P24:P26,"A")&gt;0,"P"," "))</f>
        <v/>
      </c>
      <c r="Q27" s="201" t="str">
        <f t="shared" ref="Q27" si="55">IF(COUNTIF(Q24:Q26,"A")&gt;=1,"C",IF(COUNTIF(Q24:Q26,"A")&gt;0,"P"," "))</f>
        <v/>
      </c>
      <c r="R27" s="201" t="str">
        <f t="shared" ref="R27" si="56">IF(COUNTIF(R24:R26,"A")&gt;=1,"C",IF(COUNTIF(R24:R26,"A")&gt;0,"P"," "))</f>
        <v/>
      </c>
    </row>
    <row r="28" spans="2:18" ht="13.5" thickBot="1">
      <c r="C28" s="67" t="s">
        <v>56</v>
      </c>
      <c r="D28" s="215" t="str">
        <f>IF(COUNTIF(D11:D27,"C")&gt;4,"C",IF(COUNTIF(D11:D27,"C")&gt;0,"P"," "))</f>
        <v/>
      </c>
      <c r="E28" s="215" t="str">
        <f t="shared" ref="E28:R28" si="57">IF(COUNTIF(E11:E27,"C")&gt;4,"C",IF(COUNTIF(E11:E27,"C")&gt;0,"P"," "))</f>
        <v/>
      </c>
      <c r="F28" s="215" t="str">
        <f t="shared" si="57"/>
        <v/>
      </c>
      <c r="G28" s="215" t="str">
        <f t="shared" si="57"/>
        <v/>
      </c>
      <c r="H28" s="215" t="str">
        <f t="shared" si="57"/>
        <v/>
      </c>
      <c r="I28" s="215" t="str">
        <f t="shared" si="57"/>
        <v/>
      </c>
      <c r="J28" s="215" t="str">
        <f t="shared" si="57"/>
        <v/>
      </c>
      <c r="K28" s="215" t="str">
        <f t="shared" si="57"/>
        <v/>
      </c>
      <c r="L28" s="215" t="str">
        <f t="shared" si="57"/>
        <v/>
      </c>
      <c r="M28" s="215" t="str">
        <f t="shared" si="57"/>
        <v/>
      </c>
      <c r="N28" s="215" t="str">
        <f t="shared" si="57"/>
        <v/>
      </c>
      <c r="O28" s="215" t="str">
        <f t="shared" si="57"/>
        <v/>
      </c>
      <c r="P28" s="215" t="str">
        <f t="shared" si="57"/>
        <v/>
      </c>
      <c r="Q28" s="215" t="str">
        <f t="shared" si="57"/>
        <v/>
      </c>
      <c r="R28" s="215" t="str">
        <f t="shared" si="57"/>
        <v/>
      </c>
    </row>
    <row r="29" spans="2:18" ht="15">
      <c r="B29" s="218" t="s">
        <v>232</v>
      </c>
    </row>
    <row r="30" spans="2:18">
      <c r="B30" s="26">
        <v>1</v>
      </c>
      <c r="C30" s="225" t="s">
        <v>450</v>
      </c>
    </row>
    <row r="31" spans="2:18">
      <c r="B31" s="219"/>
      <c r="C31" s="222" t="s">
        <v>451</v>
      </c>
      <c r="D31" s="42"/>
      <c r="E31" s="42"/>
      <c r="F31" s="42"/>
      <c r="G31" s="42"/>
      <c r="H31" s="42"/>
      <c r="I31" s="42"/>
      <c r="J31" s="42"/>
      <c r="K31" s="42"/>
      <c r="L31" s="42"/>
      <c r="M31" s="42"/>
      <c r="N31" s="42"/>
      <c r="O31" s="42"/>
      <c r="P31" s="42"/>
      <c r="Q31" s="42"/>
      <c r="R31" s="42"/>
    </row>
    <row r="32" spans="2:18">
      <c r="B32" s="219"/>
      <c r="C32" s="222" t="s">
        <v>452</v>
      </c>
      <c r="D32" s="42"/>
      <c r="E32" s="42"/>
      <c r="F32" s="42"/>
      <c r="G32" s="42"/>
      <c r="H32" s="42"/>
      <c r="I32" s="42"/>
      <c r="J32" s="42"/>
      <c r="K32" s="42"/>
      <c r="L32" s="42"/>
      <c r="M32" s="42"/>
      <c r="N32" s="42"/>
      <c r="O32" s="42"/>
      <c r="P32" s="42"/>
      <c r="Q32" s="42"/>
      <c r="R32" s="42"/>
    </row>
    <row r="33" spans="2:18">
      <c r="B33" s="219"/>
      <c r="C33" s="222" t="s">
        <v>453</v>
      </c>
      <c r="D33" s="42"/>
      <c r="E33" s="42"/>
      <c r="F33" s="42"/>
      <c r="G33" s="42"/>
      <c r="H33" s="42"/>
      <c r="I33" s="42"/>
      <c r="J33" s="42"/>
      <c r="K33" s="42"/>
      <c r="L33" s="42"/>
      <c r="M33" s="42"/>
      <c r="N33" s="42"/>
      <c r="O33" s="42"/>
      <c r="P33" s="42"/>
      <c r="Q33" s="42"/>
      <c r="R33" s="42"/>
    </row>
    <row r="34" spans="2:18">
      <c r="B34" s="26">
        <v>2</v>
      </c>
      <c r="C34" s="221" t="s">
        <v>454</v>
      </c>
      <c r="D34" s="201" t="str">
        <f>IF(COUNTIF(D31:D33,"A")&gt;=1,"C",IF(COUNTIF(D31:D33,"A")&gt;0,"P"," "))</f>
        <v/>
      </c>
      <c r="E34" s="201" t="str">
        <f t="shared" ref="E34" si="58">IF(COUNTIF(E31:E33,"A")&gt;=1,"C",IF(COUNTIF(E31:E33,"A")&gt;0,"P"," "))</f>
        <v/>
      </c>
      <c r="F34" s="201" t="str">
        <f t="shared" ref="F34" si="59">IF(COUNTIF(F31:F33,"A")&gt;=1,"C",IF(COUNTIF(F31:F33,"A")&gt;0,"P"," "))</f>
        <v/>
      </c>
      <c r="G34" s="201" t="str">
        <f t="shared" ref="G34" si="60">IF(COUNTIF(G31:G33,"A")&gt;=1,"C",IF(COUNTIF(G31:G33,"A")&gt;0,"P"," "))</f>
        <v/>
      </c>
      <c r="H34" s="201" t="str">
        <f t="shared" ref="H34" si="61">IF(COUNTIF(H31:H33,"A")&gt;=1,"C",IF(COUNTIF(H31:H33,"A")&gt;0,"P"," "))</f>
        <v/>
      </c>
      <c r="I34" s="201" t="str">
        <f t="shared" ref="I34" si="62">IF(COUNTIF(I31:I33,"A")&gt;=1,"C",IF(COUNTIF(I31:I33,"A")&gt;0,"P"," "))</f>
        <v/>
      </c>
      <c r="J34" s="201" t="str">
        <f t="shared" ref="J34" si="63">IF(COUNTIF(J31:J33,"A")&gt;=1,"C",IF(COUNTIF(J31:J33,"A")&gt;0,"P"," "))</f>
        <v/>
      </c>
      <c r="K34" s="201" t="str">
        <f t="shared" ref="K34" si="64">IF(COUNTIF(K31:K33,"A")&gt;=1,"C",IF(COUNTIF(K31:K33,"A")&gt;0,"P"," "))</f>
        <v/>
      </c>
      <c r="L34" s="201" t="str">
        <f t="shared" ref="L34" si="65">IF(COUNTIF(L31:L33,"A")&gt;=1,"C",IF(COUNTIF(L31:L33,"A")&gt;0,"P"," "))</f>
        <v/>
      </c>
      <c r="M34" s="201" t="str">
        <f t="shared" ref="M34" si="66">IF(COUNTIF(M31:M33,"A")&gt;=1,"C",IF(COUNTIF(M31:M33,"A")&gt;0,"P"," "))</f>
        <v/>
      </c>
      <c r="N34" s="201" t="str">
        <f t="shared" ref="N34" si="67">IF(COUNTIF(N31:N33,"A")&gt;=1,"C",IF(COUNTIF(N31:N33,"A")&gt;0,"P"," "))</f>
        <v/>
      </c>
      <c r="O34" s="201" t="str">
        <f t="shared" ref="O34" si="68">IF(COUNTIF(O31:O33,"A")&gt;=1,"C",IF(COUNTIF(O31:O33,"A")&gt;0,"P"," "))</f>
        <v/>
      </c>
      <c r="P34" s="201" t="str">
        <f t="shared" ref="P34" si="69">IF(COUNTIF(P31:P33,"A")&gt;=1,"C",IF(COUNTIF(P31:P33,"A")&gt;0,"P"," "))</f>
        <v/>
      </c>
      <c r="Q34" s="201" t="str">
        <f t="shared" ref="Q34" si="70">IF(COUNTIF(Q31:Q33,"A")&gt;=1,"C",IF(COUNTIF(Q31:Q33,"A")&gt;0,"P"," "))</f>
        <v/>
      </c>
      <c r="R34" s="201" t="str">
        <f t="shared" ref="R34" si="71">IF(COUNTIF(R31:R33,"A")&gt;=1,"C",IF(COUNTIF(R31:R33,"A")&gt;0,"P"," "))</f>
        <v/>
      </c>
    </row>
    <row r="35" spans="2:18">
      <c r="B35" s="220"/>
      <c r="C35" s="222" t="s">
        <v>455</v>
      </c>
      <c r="D35" s="42"/>
      <c r="E35" s="42"/>
      <c r="F35" s="42"/>
      <c r="G35" s="42"/>
      <c r="H35" s="42"/>
      <c r="I35" s="42"/>
      <c r="J35" s="42"/>
      <c r="K35" s="42"/>
      <c r="L35" s="42"/>
      <c r="M35" s="42"/>
      <c r="N35" s="42"/>
      <c r="O35" s="42"/>
      <c r="P35" s="42"/>
      <c r="Q35" s="42"/>
      <c r="R35" s="42"/>
    </row>
    <row r="36" spans="2:18">
      <c r="B36" s="220"/>
      <c r="C36" s="222" t="s">
        <v>456</v>
      </c>
      <c r="D36" s="42"/>
      <c r="E36" s="42"/>
      <c r="F36" s="42"/>
      <c r="G36" s="42"/>
      <c r="H36" s="42"/>
      <c r="I36" s="42"/>
      <c r="J36" s="42"/>
      <c r="K36" s="42"/>
      <c r="L36" s="42"/>
      <c r="M36" s="42"/>
      <c r="N36" s="42"/>
      <c r="O36" s="42"/>
      <c r="P36" s="42"/>
      <c r="Q36" s="42"/>
      <c r="R36" s="42"/>
    </row>
    <row r="37" spans="2:18">
      <c r="B37" s="220"/>
      <c r="C37" s="222" t="s">
        <v>457</v>
      </c>
      <c r="D37" s="42"/>
      <c r="E37" s="42"/>
      <c r="F37" s="42"/>
      <c r="G37" s="42"/>
      <c r="H37" s="42"/>
      <c r="I37" s="42"/>
      <c r="J37" s="42"/>
      <c r="K37" s="42"/>
      <c r="L37" s="42"/>
      <c r="M37" s="42"/>
      <c r="N37" s="42"/>
      <c r="O37" s="42"/>
      <c r="P37" s="42"/>
      <c r="Q37" s="42"/>
      <c r="R37" s="42"/>
    </row>
    <row r="38" spans="2:18">
      <c r="B38" s="26">
        <v>3</v>
      </c>
      <c r="C38" s="221" t="s">
        <v>458</v>
      </c>
      <c r="D38" s="201" t="str">
        <f>IF(COUNTIF(D35:D37,"A")&gt;=1,"C",IF(COUNTIF(D35:D37,"A")&gt;0,"P"," "))</f>
        <v/>
      </c>
      <c r="E38" s="201" t="str">
        <f t="shared" ref="E38" si="72">IF(COUNTIF(E35:E37,"A")&gt;=1,"C",IF(COUNTIF(E35:E37,"A")&gt;0,"P"," "))</f>
        <v/>
      </c>
      <c r="F38" s="201" t="str">
        <f t="shared" ref="F38" si="73">IF(COUNTIF(F35:F37,"A")&gt;=1,"C",IF(COUNTIF(F35:F37,"A")&gt;0,"P"," "))</f>
        <v/>
      </c>
      <c r="G38" s="201" t="str">
        <f t="shared" ref="G38" si="74">IF(COUNTIF(G35:G37,"A")&gt;=1,"C",IF(COUNTIF(G35:G37,"A")&gt;0,"P"," "))</f>
        <v/>
      </c>
      <c r="H38" s="201" t="str">
        <f t="shared" ref="H38" si="75">IF(COUNTIF(H35:H37,"A")&gt;=1,"C",IF(COUNTIF(H35:H37,"A")&gt;0,"P"," "))</f>
        <v/>
      </c>
      <c r="I38" s="201" t="str">
        <f t="shared" ref="I38" si="76">IF(COUNTIF(I35:I37,"A")&gt;=1,"C",IF(COUNTIF(I35:I37,"A")&gt;0,"P"," "))</f>
        <v/>
      </c>
      <c r="J38" s="201" t="str">
        <f t="shared" ref="J38" si="77">IF(COUNTIF(J35:J37,"A")&gt;=1,"C",IF(COUNTIF(J35:J37,"A")&gt;0,"P"," "))</f>
        <v/>
      </c>
      <c r="K38" s="201" t="str">
        <f t="shared" ref="K38" si="78">IF(COUNTIF(K35:K37,"A")&gt;=1,"C",IF(COUNTIF(K35:K37,"A")&gt;0,"P"," "))</f>
        <v/>
      </c>
      <c r="L38" s="201" t="str">
        <f t="shared" ref="L38" si="79">IF(COUNTIF(L35:L37,"A")&gt;=1,"C",IF(COUNTIF(L35:L37,"A")&gt;0,"P"," "))</f>
        <v/>
      </c>
      <c r="M38" s="201" t="str">
        <f t="shared" ref="M38" si="80">IF(COUNTIF(M35:M37,"A")&gt;=1,"C",IF(COUNTIF(M35:M37,"A")&gt;0,"P"," "))</f>
        <v/>
      </c>
      <c r="N38" s="201" t="str">
        <f t="shared" ref="N38" si="81">IF(COUNTIF(N35:N37,"A")&gt;=1,"C",IF(COUNTIF(N35:N37,"A")&gt;0,"P"," "))</f>
        <v/>
      </c>
      <c r="O38" s="201" t="str">
        <f t="shared" ref="O38" si="82">IF(COUNTIF(O35:O37,"A")&gt;=1,"C",IF(COUNTIF(O35:O37,"A")&gt;0,"P"," "))</f>
        <v/>
      </c>
      <c r="P38" s="201" t="str">
        <f t="shared" ref="P38" si="83">IF(COUNTIF(P35:P37,"A")&gt;=1,"C",IF(COUNTIF(P35:P37,"A")&gt;0,"P"," "))</f>
        <v/>
      </c>
      <c r="Q38" s="201" t="str">
        <f t="shared" ref="Q38" si="84">IF(COUNTIF(Q35:Q37,"A")&gt;=1,"C",IF(COUNTIF(Q35:Q37,"A")&gt;0,"P"," "))</f>
        <v/>
      </c>
      <c r="R38" s="201" t="str">
        <f t="shared" ref="R38" si="85">IF(COUNTIF(R35:R37,"A")&gt;=1,"C",IF(COUNTIF(R35:R37,"A")&gt;0,"P"," "))</f>
        <v/>
      </c>
    </row>
    <row r="39" spans="2:18">
      <c r="B39" s="220"/>
      <c r="C39" s="222" t="s">
        <v>459</v>
      </c>
      <c r="D39" s="42"/>
      <c r="E39" s="42"/>
      <c r="F39" s="42"/>
      <c r="G39" s="42"/>
      <c r="H39" s="42"/>
      <c r="I39" s="42"/>
      <c r="J39" s="42"/>
      <c r="K39" s="42"/>
      <c r="L39" s="42"/>
      <c r="M39" s="42"/>
      <c r="N39" s="42"/>
      <c r="O39" s="42"/>
      <c r="P39" s="42"/>
      <c r="Q39" s="42"/>
      <c r="R39" s="42"/>
    </row>
    <row r="40" spans="2:18">
      <c r="B40" s="220"/>
      <c r="C40" s="222" t="s">
        <v>460</v>
      </c>
      <c r="D40" s="42"/>
      <c r="E40" s="42"/>
      <c r="F40" s="42"/>
      <c r="G40" s="42"/>
      <c r="H40" s="42"/>
      <c r="I40" s="42"/>
      <c r="J40" s="42"/>
      <c r="K40" s="42"/>
      <c r="L40" s="42"/>
      <c r="M40" s="42"/>
      <c r="N40" s="42"/>
      <c r="O40" s="42"/>
      <c r="P40" s="42"/>
      <c r="Q40" s="42"/>
      <c r="R40" s="42"/>
    </row>
    <row r="41" spans="2:18">
      <c r="B41" s="220"/>
      <c r="C41" s="222" t="s">
        <v>461</v>
      </c>
      <c r="D41" s="42"/>
      <c r="E41" s="42"/>
      <c r="F41" s="42"/>
      <c r="G41" s="42"/>
      <c r="H41" s="42"/>
      <c r="I41" s="42"/>
      <c r="J41" s="42"/>
      <c r="K41" s="42"/>
      <c r="L41" s="42"/>
      <c r="M41" s="42"/>
      <c r="N41" s="42"/>
      <c r="O41" s="42"/>
      <c r="P41" s="42"/>
      <c r="Q41" s="42"/>
      <c r="R41" s="42"/>
    </row>
    <row r="42" spans="2:18">
      <c r="B42" s="26">
        <v>4</v>
      </c>
      <c r="C42" s="221" t="s">
        <v>462</v>
      </c>
      <c r="D42" s="201" t="str">
        <f>IF(COUNTIF(D39:D41,"A")&gt;=1,"C",IF(COUNTIF(D39:D41,"A")&gt;0,"P"," "))</f>
        <v/>
      </c>
      <c r="E42" s="201" t="str">
        <f t="shared" ref="E42" si="86">IF(COUNTIF(E39:E41,"A")&gt;=1,"C",IF(COUNTIF(E39:E41,"A")&gt;0,"P"," "))</f>
        <v/>
      </c>
      <c r="F42" s="201" t="str">
        <f t="shared" ref="F42" si="87">IF(COUNTIF(F39:F41,"A")&gt;=1,"C",IF(COUNTIF(F39:F41,"A")&gt;0,"P"," "))</f>
        <v/>
      </c>
      <c r="G42" s="201" t="str">
        <f t="shared" ref="G42" si="88">IF(COUNTIF(G39:G41,"A")&gt;=1,"C",IF(COUNTIF(G39:G41,"A")&gt;0,"P"," "))</f>
        <v/>
      </c>
      <c r="H42" s="201" t="str">
        <f t="shared" ref="H42" si="89">IF(COUNTIF(H39:H41,"A")&gt;=1,"C",IF(COUNTIF(H39:H41,"A")&gt;0,"P"," "))</f>
        <v/>
      </c>
      <c r="I42" s="201" t="str">
        <f t="shared" ref="I42" si="90">IF(COUNTIF(I39:I41,"A")&gt;=1,"C",IF(COUNTIF(I39:I41,"A")&gt;0,"P"," "))</f>
        <v/>
      </c>
      <c r="J42" s="201" t="str">
        <f t="shared" ref="J42" si="91">IF(COUNTIF(J39:J41,"A")&gt;=1,"C",IF(COUNTIF(J39:J41,"A")&gt;0,"P"," "))</f>
        <v/>
      </c>
      <c r="K42" s="201" t="str">
        <f t="shared" ref="K42" si="92">IF(COUNTIF(K39:K41,"A")&gt;=1,"C",IF(COUNTIF(K39:K41,"A")&gt;0,"P"," "))</f>
        <v/>
      </c>
      <c r="L42" s="201" t="str">
        <f t="shared" ref="L42" si="93">IF(COUNTIF(L39:L41,"A")&gt;=1,"C",IF(COUNTIF(L39:L41,"A")&gt;0,"P"," "))</f>
        <v/>
      </c>
      <c r="M42" s="201" t="str">
        <f t="shared" ref="M42" si="94">IF(COUNTIF(M39:M41,"A")&gt;=1,"C",IF(COUNTIF(M39:M41,"A")&gt;0,"P"," "))</f>
        <v/>
      </c>
      <c r="N42" s="201" t="str">
        <f t="shared" ref="N42" si="95">IF(COUNTIF(N39:N41,"A")&gt;=1,"C",IF(COUNTIF(N39:N41,"A")&gt;0,"P"," "))</f>
        <v/>
      </c>
      <c r="O42" s="201" t="str">
        <f t="shared" ref="O42" si="96">IF(COUNTIF(O39:O41,"A")&gt;=1,"C",IF(COUNTIF(O39:O41,"A")&gt;0,"P"," "))</f>
        <v/>
      </c>
      <c r="P42" s="201" t="str">
        <f t="shared" ref="P42" si="97">IF(COUNTIF(P39:P41,"A")&gt;=1,"C",IF(COUNTIF(P39:P41,"A")&gt;0,"P"," "))</f>
        <v/>
      </c>
      <c r="Q42" s="201" t="str">
        <f t="shared" ref="Q42" si="98">IF(COUNTIF(Q39:Q41,"A")&gt;=1,"C",IF(COUNTIF(Q39:Q41,"A")&gt;0,"P"," "))</f>
        <v/>
      </c>
      <c r="R42" s="201" t="str">
        <f t="shared" ref="R42" si="99">IF(COUNTIF(R39:R41,"A")&gt;=1,"C",IF(COUNTIF(R39:R41,"A")&gt;0,"P"," "))</f>
        <v/>
      </c>
    </row>
    <row r="43" spans="2:18">
      <c r="B43" s="220"/>
      <c r="C43" s="222" t="s">
        <v>463</v>
      </c>
      <c r="D43" s="42"/>
      <c r="E43" s="42"/>
      <c r="F43" s="42"/>
      <c r="G43" s="42"/>
      <c r="H43" s="42"/>
      <c r="I43" s="42"/>
      <c r="J43" s="42"/>
      <c r="K43" s="42"/>
      <c r="L43" s="42"/>
      <c r="M43" s="42"/>
      <c r="N43" s="42"/>
      <c r="O43" s="42"/>
      <c r="P43" s="42"/>
      <c r="Q43" s="42"/>
      <c r="R43" s="42"/>
    </row>
    <row r="44" spans="2:18">
      <c r="B44" s="220"/>
      <c r="C44" s="222" t="s">
        <v>464</v>
      </c>
      <c r="D44" s="42"/>
      <c r="E44" s="42"/>
      <c r="F44" s="42"/>
      <c r="G44" s="42"/>
      <c r="H44" s="42"/>
      <c r="I44" s="42"/>
      <c r="J44" s="42"/>
      <c r="K44" s="42"/>
      <c r="L44" s="42"/>
      <c r="M44" s="42"/>
      <c r="N44" s="42"/>
      <c r="O44" s="42"/>
      <c r="P44" s="42"/>
      <c r="Q44" s="42"/>
      <c r="R44" s="42"/>
    </row>
    <row r="45" spans="2:18">
      <c r="B45" s="220"/>
      <c r="C45" s="222" t="s">
        <v>465</v>
      </c>
      <c r="D45" s="42"/>
      <c r="E45" s="42"/>
      <c r="F45" s="42"/>
      <c r="G45" s="42"/>
      <c r="H45" s="42"/>
      <c r="I45" s="42"/>
      <c r="J45" s="42"/>
      <c r="K45" s="42"/>
      <c r="L45" s="42"/>
      <c r="M45" s="42"/>
      <c r="N45" s="42"/>
      <c r="O45" s="42"/>
      <c r="P45" s="42"/>
      <c r="Q45" s="42"/>
      <c r="R45" s="42"/>
    </row>
    <row r="46" spans="2:18">
      <c r="B46" s="26">
        <v>5</v>
      </c>
      <c r="C46" s="221" t="s">
        <v>466</v>
      </c>
      <c r="D46" s="201" t="str">
        <f>IF(COUNTIF(D43:D45,"A")&gt;=1,"C",IF(COUNTIF(D43:D45,"A")&gt;0,"P"," "))</f>
        <v/>
      </c>
      <c r="E46" s="201" t="str">
        <f t="shared" ref="E46" si="100">IF(COUNTIF(E43:E45,"A")&gt;=1,"C",IF(COUNTIF(E43:E45,"A")&gt;0,"P"," "))</f>
        <v/>
      </c>
      <c r="F46" s="201" t="str">
        <f t="shared" ref="F46" si="101">IF(COUNTIF(F43:F45,"A")&gt;=1,"C",IF(COUNTIF(F43:F45,"A")&gt;0,"P"," "))</f>
        <v/>
      </c>
      <c r="G46" s="201" t="str">
        <f t="shared" ref="G46" si="102">IF(COUNTIF(G43:G45,"A")&gt;=1,"C",IF(COUNTIF(G43:G45,"A")&gt;0,"P"," "))</f>
        <v/>
      </c>
      <c r="H46" s="201" t="str">
        <f t="shared" ref="H46" si="103">IF(COUNTIF(H43:H45,"A")&gt;=1,"C",IF(COUNTIF(H43:H45,"A")&gt;0,"P"," "))</f>
        <v/>
      </c>
      <c r="I46" s="201" t="str">
        <f t="shared" ref="I46" si="104">IF(COUNTIF(I43:I45,"A")&gt;=1,"C",IF(COUNTIF(I43:I45,"A")&gt;0,"P"," "))</f>
        <v/>
      </c>
      <c r="J46" s="201" t="str">
        <f t="shared" ref="J46" si="105">IF(COUNTIF(J43:J45,"A")&gt;=1,"C",IF(COUNTIF(J43:J45,"A")&gt;0,"P"," "))</f>
        <v/>
      </c>
      <c r="K46" s="201" t="str">
        <f t="shared" ref="K46" si="106">IF(COUNTIF(K43:K45,"A")&gt;=1,"C",IF(COUNTIF(K43:K45,"A")&gt;0,"P"," "))</f>
        <v/>
      </c>
      <c r="L46" s="201" t="str">
        <f t="shared" ref="L46" si="107">IF(COUNTIF(L43:L45,"A")&gt;=1,"C",IF(COUNTIF(L43:L45,"A")&gt;0,"P"," "))</f>
        <v/>
      </c>
      <c r="M46" s="201" t="str">
        <f t="shared" ref="M46" si="108">IF(COUNTIF(M43:M45,"A")&gt;=1,"C",IF(COUNTIF(M43:M45,"A")&gt;0,"P"," "))</f>
        <v/>
      </c>
      <c r="N46" s="201" t="str">
        <f t="shared" ref="N46" si="109">IF(COUNTIF(N43:N45,"A")&gt;=1,"C",IF(COUNTIF(N43:N45,"A")&gt;0,"P"," "))</f>
        <v/>
      </c>
      <c r="O46" s="201" t="str">
        <f t="shared" ref="O46" si="110">IF(COUNTIF(O43:O45,"A")&gt;=1,"C",IF(COUNTIF(O43:O45,"A")&gt;0,"P"," "))</f>
        <v/>
      </c>
      <c r="P46" s="201" t="str">
        <f t="shared" ref="P46" si="111">IF(COUNTIF(P43:P45,"A")&gt;=1,"C",IF(COUNTIF(P43:P45,"A")&gt;0,"P"," "))</f>
        <v/>
      </c>
      <c r="Q46" s="201" t="str">
        <f t="shared" ref="Q46" si="112">IF(COUNTIF(Q43:Q45,"A")&gt;=1,"C",IF(COUNTIF(Q43:Q45,"A")&gt;0,"P"," "))</f>
        <v/>
      </c>
      <c r="R46" s="201" t="str">
        <f t="shared" ref="R46" si="113">IF(COUNTIF(R43:R45,"A")&gt;=1,"C",IF(COUNTIF(R43:R45,"A")&gt;0,"P"," "))</f>
        <v/>
      </c>
    </row>
    <row r="47" spans="2:18">
      <c r="B47" s="220"/>
      <c r="C47" s="222" t="s">
        <v>467</v>
      </c>
      <c r="D47" s="42"/>
      <c r="E47" s="42"/>
      <c r="F47" s="42"/>
      <c r="G47" s="42"/>
      <c r="H47" s="42"/>
      <c r="I47" s="42"/>
      <c r="J47" s="42"/>
      <c r="K47" s="42"/>
      <c r="L47" s="42"/>
      <c r="M47" s="42"/>
      <c r="N47" s="42"/>
      <c r="O47" s="42"/>
      <c r="P47" s="42"/>
      <c r="Q47" s="42"/>
      <c r="R47" s="42"/>
    </row>
    <row r="48" spans="2:18">
      <c r="B48" s="220"/>
      <c r="C48" s="222" t="s">
        <v>468</v>
      </c>
      <c r="D48" s="42"/>
      <c r="E48" s="42"/>
      <c r="F48" s="42"/>
      <c r="G48" s="42"/>
      <c r="H48" s="42"/>
      <c r="I48" s="42"/>
      <c r="J48" s="42"/>
      <c r="K48" s="42"/>
      <c r="L48" s="42"/>
      <c r="M48" s="42"/>
      <c r="N48" s="42"/>
      <c r="O48" s="42"/>
      <c r="P48" s="42"/>
      <c r="Q48" s="42"/>
      <c r="R48" s="42"/>
    </row>
    <row r="49" spans="2:18">
      <c r="B49" s="220"/>
      <c r="C49" s="222" t="s">
        <v>469</v>
      </c>
      <c r="D49" s="42"/>
      <c r="E49" s="42"/>
      <c r="F49" s="42"/>
      <c r="G49" s="42"/>
      <c r="H49" s="42"/>
      <c r="I49" s="42"/>
      <c r="J49" s="42"/>
      <c r="K49" s="42"/>
      <c r="L49" s="42"/>
      <c r="M49" s="42"/>
      <c r="N49" s="42"/>
      <c r="O49" s="42"/>
      <c r="P49" s="42"/>
      <c r="Q49" s="42"/>
      <c r="R49" s="42"/>
    </row>
    <row r="50" spans="2:18" ht="1.5" customHeight="1" thickBot="1">
      <c r="D50" s="201" t="str">
        <f>IF(COUNTIF(D47:D49,"A")&gt;=1,"C",IF(COUNTIF(D47:D49,"A")&gt;0,"P"," "))</f>
        <v/>
      </c>
      <c r="E50" s="201" t="str">
        <f t="shared" ref="E50" si="114">IF(COUNTIF(E47:E49,"A")&gt;=1,"C",IF(COUNTIF(E47:E49,"A")&gt;0,"P"," "))</f>
        <v/>
      </c>
      <c r="F50" s="201" t="str">
        <f t="shared" ref="F50" si="115">IF(COUNTIF(F47:F49,"A")&gt;=1,"C",IF(COUNTIF(F47:F49,"A")&gt;0,"P"," "))</f>
        <v/>
      </c>
      <c r="G50" s="201" t="str">
        <f t="shared" ref="G50" si="116">IF(COUNTIF(G47:G49,"A")&gt;=1,"C",IF(COUNTIF(G47:G49,"A")&gt;0,"P"," "))</f>
        <v/>
      </c>
      <c r="H50" s="201" t="str">
        <f t="shared" ref="H50" si="117">IF(COUNTIF(H47:H49,"A")&gt;=1,"C",IF(COUNTIF(H47:H49,"A")&gt;0,"P"," "))</f>
        <v/>
      </c>
      <c r="I50" s="201" t="str">
        <f t="shared" ref="I50" si="118">IF(COUNTIF(I47:I49,"A")&gt;=1,"C",IF(COUNTIF(I47:I49,"A")&gt;0,"P"," "))</f>
        <v/>
      </c>
      <c r="J50" s="201" t="str">
        <f t="shared" ref="J50" si="119">IF(COUNTIF(J47:J49,"A")&gt;=1,"C",IF(COUNTIF(J47:J49,"A")&gt;0,"P"," "))</f>
        <v/>
      </c>
      <c r="K50" s="201" t="str">
        <f t="shared" ref="K50" si="120">IF(COUNTIF(K47:K49,"A")&gt;=1,"C",IF(COUNTIF(K47:K49,"A")&gt;0,"P"," "))</f>
        <v/>
      </c>
      <c r="L50" s="201" t="str">
        <f t="shared" ref="L50" si="121">IF(COUNTIF(L47:L49,"A")&gt;=1,"C",IF(COUNTIF(L47:L49,"A")&gt;0,"P"," "))</f>
        <v/>
      </c>
      <c r="M50" s="201" t="str">
        <f t="shared" ref="M50" si="122">IF(COUNTIF(M47:M49,"A")&gt;=1,"C",IF(COUNTIF(M47:M49,"A")&gt;0,"P"," "))</f>
        <v/>
      </c>
      <c r="N50" s="201" t="str">
        <f t="shared" ref="N50" si="123">IF(COUNTIF(N47:N49,"A")&gt;=1,"C",IF(COUNTIF(N47:N49,"A")&gt;0,"P"," "))</f>
        <v/>
      </c>
      <c r="O50" s="201" t="str">
        <f t="shared" ref="O50" si="124">IF(COUNTIF(O47:O49,"A")&gt;=1,"C",IF(COUNTIF(O47:O49,"A")&gt;0,"P"," "))</f>
        <v/>
      </c>
      <c r="P50" s="201" t="str">
        <f t="shared" ref="P50" si="125">IF(COUNTIF(P47:P49,"A")&gt;=1,"C",IF(COUNTIF(P47:P49,"A")&gt;0,"P"," "))</f>
        <v/>
      </c>
      <c r="Q50" s="201" t="str">
        <f t="shared" ref="Q50" si="126">IF(COUNTIF(Q47:Q49,"A")&gt;=1,"C",IF(COUNTIF(Q47:Q49,"A")&gt;0,"P"," "))</f>
        <v/>
      </c>
      <c r="R50" s="201" t="str">
        <f t="shared" ref="R50" si="127">IF(COUNTIF(R47:R49,"A")&gt;=1,"C",IF(COUNTIF(R47:R49,"A")&gt;0,"P"," "))</f>
        <v/>
      </c>
    </row>
    <row r="51" spans="2:18" ht="13.5" thickBot="1">
      <c r="C51" s="67" t="s">
        <v>56</v>
      </c>
      <c r="D51" s="215" t="str">
        <f>IF(COUNTIF(D34:D50,"C")&gt;4,"C",IF(COUNTIF(D34:D50,"C")&gt;0,"P"," "))</f>
        <v/>
      </c>
      <c r="E51" s="215" t="str">
        <f t="shared" ref="E51:R51" si="128">IF(COUNTIF(E34:E50,"C")&gt;4,"C",IF(COUNTIF(E34:E50,"C")&gt;0,"P"," "))</f>
        <v/>
      </c>
      <c r="F51" s="215" t="str">
        <f t="shared" si="128"/>
        <v/>
      </c>
      <c r="G51" s="215" t="str">
        <f t="shared" si="128"/>
        <v/>
      </c>
      <c r="H51" s="215" t="str">
        <f t="shared" si="128"/>
        <v/>
      </c>
      <c r="I51" s="215" t="str">
        <f t="shared" si="128"/>
        <v/>
      </c>
      <c r="J51" s="215" t="str">
        <f t="shared" si="128"/>
        <v/>
      </c>
      <c r="K51" s="215" t="str">
        <f t="shared" si="128"/>
        <v/>
      </c>
      <c r="L51" s="215" t="str">
        <f t="shared" si="128"/>
        <v/>
      </c>
      <c r="M51" s="215" t="str">
        <f t="shared" si="128"/>
        <v/>
      </c>
      <c r="N51" s="215" t="str">
        <f t="shared" si="128"/>
        <v/>
      </c>
      <c r="O51" s="215" t="str">
        <f t="shared" si="128"/>
        <v/>
      </c>
      <c r="P51" s="215" t="str">
        <f t="shared" si="128"/>
        <v/>
      </c>
      <c r="Q51" s="215" t="str">
        <f t="shared" si="128"/>
        <v/>
      </c>
      <c r="R51" s="215" t="str">
        <f t="shared" si="128"/>
        <v/>
      </c>
    </row>
    <row r="52" spans="2:18" ht="15">
      <c r="B52" s="218" t="s">
        <v>233</v>
      </c>
    </row>
    <row r="53" spans="2:18">
      <c r="B53" s="26">
        <v>1</v>
      </c>
      <c r="C53" s="225" t="s">
        <v>470</v>
      </c>
    </row>
    <row r="54" spans="2:18">
      <c r="B54" s="219"/>
      <c r="C54" s="222" t="s">
        <v>475</v>
      </c>
      <c r="D54" s="42"/>
      <c r="E54" s="42"/>
      <c r="F54" s="42"/>
      <c r="G54" s="42"/>
      <c r="H54" s="42"/>
      <c r="I54" s="42"/>
      <c r="J54" s="42"/>
      <c r="K54" s="42"/>
      <c r="L54" s="42"/>
      <c r="M54" s="42"/>
      <c r="N54" s="42"/>
      <c r="O54" s="42"/>
      <c r="P54" s="42"/>
      <c r="Q54" s="42"/>
      <c r="R54" s="42"/>
    </row>
    <row r="55" spans="2:18">
      <c r="B55" s="219"/>
      <c r="C55" s="222" t="s">
        <v>476</v>
      </c>
      <c r="D55" s="42"/>
      <c r="E55" s="42"/>
      <c r="F55" s="42"/>
      <c r="G55" s="42"/>
      <c r="H55" s="42"/>
      <c r="I55" s="42"/>
      <c r="J55" s="42"/>
      <c r="K55" s="42"/>
      <c r="L55" s="42"/>
      <c r="M55" s="42"/>
      <c r="N55" s="42"/>
      <c r="O55" s="42"/>
      <c r="P55" s="42"/>
      <c r="Q55" s="42"/>
      <c r="R55" s="42"/>
    </row>
    <row r="56" spans="2:18">
      <c r="B56" s="219"/>
      <c r="C56" s="222" t="s">
        <v>477</v>
      </c>
      <c r="D56" s="42"/>
      <c r="E56" s="42"/>
      <c r="F56" s="42"/>
      <c r="G56" s="42"/>
      <c r="H56" s="42"/>
      <c r="I56" s="42"/>
      <c r="J56" s="42"/>
      <c r="K56" s="42"/>
      <c r="L56" s="42"/>
      <c r="M56" s="42"/>
      <c r="N56" s="42"/>
      <c r="O56" s="42"/>
      <c r="P56" s="42"/>
      <c r="Q56" s="42"/>
      <c r="R56" s="42"/>
    </row>
    <row r="57" spans="2:18">
      <c r="B57" s="26">
        <v>2</v>
      </c>
      <c r="C57" s="221" t="s">
        <v>471</v>
      </c>
      <c r="D57" s="201" t="str">
        <f>IF(COUNTIF(D54:D56,"A")&gt;=1,"C",IF(COUNTIF(D54:D56,"A")&gt;0,"P"," "))</f>
        <v/>
      </c>
      <c r="E57" s="201" t="str">
        <f t="shared" ref="E57" si="129">IF(COUNTIF(E54:E56,"A")&gt;=1,"C",IF(COUNTIF(E54:E56,"A")&gt;0,"P"," "))</f>
        <v/>
      </c>
      <c r="F57" s="201" t="str">
        <f t="shared" ref="F57" si="130">IF(COUNTIF(F54:F56,"A")&gt;=1,"C",IF(COUNTIF(F54:F56,"A")&gt;0,"P"," "))</f>
        <v/>
      </c>
      <c r="G57" s="201" t="str">
        <f t="shared" ref="G57" si="131">IF(COUNTIF(G54:G56,"A")&gt;=1,"C",IF(COUNTIF(G54:G56,"A")&gt;0,"P"," "))</f>
        <v/>
      </c>
      <c r="H57" s="201" t="str">
        <f t="shared" ref="H57" si="132">IF(COUNTIF(H54:H56,"A")&gt;=1,"C",IF(COUNTIF(H54:H56,"A")&gt;0,"P"," "))</f>
        <v/>
      </c>
      <c r="I57" s="201" t="str">
        <f t="shared" ref="I57" si="133">IF(COUNTIF(I54:I56,"A")&gt;=1,"C",IF(COUNTIF(I54:I56,"A")&gt;0,"P"," "))</f>
        <v/>
      </c>
      <c r="J57" s="201" t="str">
        <f t="shared" ref="J57" si="134">IF(COUNTIF(J54:J56,"A")&gt;=1,"C",IF(COUNTIF(J54:J56,"A")&gt;0,"P"," "))</f>
        <v/>
      </c>
      <c r="K57" s="201" t="str">
        <f t="shared" ref="K57" si="135">IF(COUNTIF(K54:K56,"A")&gt;=1,"C",IF(COUNTIF(K54:K56,"A")&gt;0,"P"," "))</f>
        <v/>
      </c>
      <c r="L57" s="201" t="str">
        <f t="shared" ref="L57" si="136">IF(COUNTIF(L54:L56,"A")&gt;=1,"C",IF(COUNTIF(L54:L56,"A")&gt;0,"P"," "))</f>
        <v/>
      </c>
      <c r="M57" s="201" t="str">
        <f t="shared" ref="M57" si="137">IF(COUNTIF(M54:M56,"A")&gt;=1,"C",IF(COUNTIF(M54:M56,"A")&gt;0,"P"," "))</f>
        <v/>
      </c>
      <c r="N57" s="201" t="str">
        <f t="shared" ref="N57" si="138">IF(COUNTIF(N54:N56,"A")&gt;=1,"C",IF(COUNTIF(N54:N56,"A")&gt;0,"P"," "))</f>
        <v/>
      </c>
      <c r="O57" s="201" t="str">
        <f t="shared" ref="O57" si="139">IF(COUNTIF(O54:O56,"A")&gt;=1,"C",IF(COUNTIF(O54:O56,"A")&gt;0,"P"," "))</f>
        <v/>
      </c>
      <c r="P57" s="201" t="str">
        <f t="shared" ref="P57" si="140">IF(COUNTIF(P54:P56,"A")&gt;=1,"C",IF(COUNTIF(P54:P56,"A")&gt;0,"P"," "))</f>
        <v/>
      </c>
      <c r="Q57" s="201" t="str">
        <f t="shared" ref="Q57" si="141">IF(COUNTIF(Q54:Q56,"A")&gt;=1,"C",IF(COUNTIF(Q54:Q56,"A")&gt;0,"P"," "))</f>
        <v/>
      </c>
      <c r="R57" s="201" t="str">
        <f t="shared" ref="R57" si="142">IF(COUNTIF(R54:R56,"A")&gt;=1,"C",IF(COUNTIF(R54:R56,"A")&gt;0,"P"," "))</f>
        <v/>
      </c>
    </row>
    <row r="58" spans="2:18">
      <c r="B58" s="220"/>
      <c r="C58" s="222" t="s">
        <v>478</v>
      </c>
      <c r="D58" s="42"/>
      <c r="E58" s="42"/>
      <c r="F58" s="42"/>
      <c r="G58" s="42"/>
      <c r="H58" s="42"/>
      <c r="I58" s="42"/>
      <c r="J58" s="42"/>
      <c r="K58" s="42"/>
      <c r="L58" s="42"/>
      <c r="M58" s="42"/>
      <c r="N58" s="42"/>
      <c r="O58" s="42"/>
      <c r="P58" s="42"/>
      <c r="Q58" s="42"/>
      <c r="R58" s="42"/>
    </row>
    <row r="59" spans="2:18">
      <c r="B59" s="220"/>
      <c r="C59" s="222" t="s">
        <v>479</v>
      </c>
      <c r="D59" s="42"/>
      <c r="E59" s="42"/>
      <c r="F59" s="42"/>
      <c r="G59" s="42"/>
      <c r="H59" s="42"/>
      <c r="I59" s="42"/>
      <c r="J59" s="42"/>
      <c r="K59" s="42"/>
      <c r="L59" s="42"/>
      <c r="M59" s="42"/>
      <c r="N59" s="42"/>
      <c r="O59" s="42"/>
      <c r="P59" s="42"/>
      <c r="Q59" s="42"/>
      <c r="R59" s="42"/>
    </row>
    <row r="60" spans="2:18">
      <c r="B60" s="220"/>
      <c r="C60" s="222" t="s">
        <v>480</v>
      </c>
      <c r="D60" s="42"/>
      <c r="E60" s="42"/>
      <c r="F60" s="42"/>
      <c r="G60" s="42"/>
      <c r="H60" s="42"/>
      <c r="I60" s="42"/>
      <c r="J60" s="42"/>
      <c r="K60" s="42"/>
      <c r="L60" s="42"/>
      <c r="M60" s="42"/>
      <c r="N60" s="42"/>
      <c r="O60" s="42"/>
      <c r="P60" s="42"/>
      <c r="Q60" s="42"/>
      <c r="R60" s="42"/>
    </row>
    <row r="61" spans="2:18">
      <c r="B61" s="26">
        <v>3</v>
      </c>
      <c r="C61" s="221" t="s">
        <v>472</v>
      </c>
      <c r="D61" s="201" t="str">
        <f>IF(COUNTIF(D58:D60,"A")&gt;=1,"C",IF(COUNTIF(D58:D60,"A")&gt;0,"P"," "))</f>
        <v/>
      </c>
      <c r="E61" s="201" t="str">
        <f t="shared" ref="E61" si="143">IF(COUNTIF(E58:E60,"A")&gt;=1,"C",IF(COUNTIF(E58:E60,"A")&gt;0,"P"," "))</f>
        <v/>
      </c>
      <c r="F61" s="201" t="str">
        <f t="shared" ref="F61" si="144">IF(COUNTIF(F58:F60,"A")&gt;=1,"C",IF(COUNTIF(F58:F60,"A")&gt;0,"P"," "))</f>
        <v/>
      </c>
      <c r="G61" s="201" t="str">
        <f t="shared" ref="G61" si="145">IF(COUNTIF(G58:G60,"A")&gt;=1,"C",IF(COUNTIF(G58:G60,"A")&gt;0,"P"," "))</f>
        <v/>
      </c>
      <c r="H61" s="201" t="str">
        <f t="shared" ref="H61" si="146">IF(COUNTIF(H58:H60,"A")&gt;=1,"C",IF(COUNTIF(H58:H60,"A")&gt;0,"P"," "))</f>
        <v/>
      </c>
      <c r="I61" s="201" t="str">
        <f t="shared" ref="I61" si="147">IF(COUNTIF(I58:I60,"A")&gt;=1,"C",IF(COUNTIF(I58:I60,"A")&gt;0,"P"," "))</f>
        <v/>
      </c>
      <c r="J61" s="201" t="str">
        <f t="shared" ref="J61" si="148">IF(COUNTIF(J58:J60,"A")&gt;=1,"C",IF(COUNTIF(J58:J60,"A")&gt;0,"P"," "))</f>
        <v/>
      </c>
      <c r="K61" s="201" t="str">
        <f t="shared" ref="K61" si="149">IF(COUNTIF(K58:K60,"A")&gt;=1,"C",IF(COUNTIF(K58:K60,"A")&gt;0,"P"," "))</f>
        <v/>
      </c>
      <c r="L61" s="201" t="str">
        <f t="shared" ref="L61" si="150">IF(COUNTIF(L58:L60,"A")&gt;=1,"C",IF(COUNTIF(L58:L60,"A")&gt;0,"P"," "))</f>
        <v/>
      </c>
      <c r="M61" s="201" t="str">
        <f t="shared" ref="M61" si="151">IF(COUNTIF(M58:M60,"A")&gt;=1,"C",IF(COUNTIF(M58:M60,"A")&gt;0,"P"," "))</f>
        <v/>
      </c>
      <c r="N61" s="201" t="str">
        <f t="shared" ref="N61" si="152">IF(COUNTIF(N58:N60,"A")&gt;=1,"C",IF(COUNTIF(N58:N60,"A")&gt;0,"P"," "))</f>
        <v/>
      </c>
      <c r="O61" s="201" t="str">
        <f t="shared" ref="O61" si="153">IF(COUNTIF(O58:O60,"A")&gt;=1,"C",IF(COUNTIF(O58:O60,"A")&gt;0,"P"," "))</f>
        <v/>
      </c>
      <c r="P61" s="201" t="str">
        <f t="shared" ref="P61" si="154">IF(COUNTIF(P58:P60,"A")&gt;=1,"C",IF(COUNTIF(P58:P60,"A")&gt;0,"P"," "))</f>
        <v/>
      </c>
      <c r="Q61" s="201" t="str">
        <f t="shared" ref="Q61" si="155">IF(COUNTIF(Q58:Q60,"A")&gt;=1,"C",IF(COUNTIF(Q58:Q60,"A")&gt;0,"P"," "))</f>
        <v/>
      </c>
      <c r="R61" s="201" t="str">
        <f t="shared" ref="R61" si="156">IF(COUNTIF(R58:R60,"A")&gt;=1,"C",IF(COUNTIF(R58:R60,"A")&gt;0,"P"," "))</f>
        <v/>
      </c>
    </row>
    <row r="62" spans="2:18">
      <c r="B62" s="220"/>
      <c r="C62" s="222" t="s">
        <v>481</v>
      </c>
      <c r="D62" s="42"/>
      <c r="E62" s="42"/>
      <c r="F62" s="42"/>
      <c r="G62" s="42"/>
      <c r="H62" s="42"/>
      <c r="I62" s="42"/>
      <c r="J62" s="42"/>
      <c r="K62" s="42"/>
      <c r="L62" s="42"/>
      <c r="M62" s="42"/>
      <c r="N62" s="42"/>
      <c r="O62" s="42"/>
      <c r="P62" s="42"/>
      <c r="Q62" s="42"/>
      <c r="R62" s="42"/>
    </row>
    <row r="63" spans="2:18">
      <c r="B63" s="220"/>
      <c r="C63" s="222" t="s">
        <v>482</v>
      </c>
      <c r="D63" s="42"/>
      <c r="E63" s="42"/>
      <c r="F63" s="42"/>
      <c r="G63" s="42"/>
      <c r="H63" s="42"/>
      <c r="I63" s="42"/>
      <c r="J63" s="42"/>
      <c r="K63" s="42"/>
      <c r="L63" s="42"/>
      <c r="M63" s="42"/>
      <c r="N63" s="42"/>
      <c r="O63" s="42"/>
      <c r="P63" s="42"/>
      <c r="Q63" s="42"/>
      <c r="R63" s="42"/>
    </row>
    <row r="64" spans="2:18">
      <c r="B64" s="220"/>
      <c r="C64" s="222" t="s">
        <v>483</v>
      </c>
      <c r="D64" s="42"/>
      <c r="E64" s="42"/>
      <c r="F64" s="42"/>
      <c r="G64" s="42"/>
      <c r="H64" s="42"/>
      <c r="I64" s="42"/>
      <c r="J64" s="42"/>
      <c r="K64" s="42"/>
      <c r="L64" s="42"/>
      <c r="M64" s="42"/>
      <c r="N64" s="42"/>
      <c r="O64" s="42"/>
      <c r="P64" s="42"/>
      <c r="Q64" s="42"/>
      <c r="R64" s="42"/>
    </row>
    <row r="65" spans="2:18">
      <c r="B65" s="26">
        <v>4</v>
      </c>
      <c r="C65" s="221" t="s">
        <v>473</v>
      </c>
      <c r="D65" s="201" t="str">
        <f>IF(COUNTIF(D62:D64,"A")&gt;=1,"C",IF(COUNTIF(D62:D64,"A")&gt;0,"P"," "))</f>
        <v/>
      </c>
      <c r="E65" s="201" t="str">
        <f t="shared" ref="E65" si="157">IF(COUNTIF(E62:E64,"A")&gt;=1,"C",IF(COUNTIF(E62:E64,"A")&gt;0,"P"," "))</f>
        <v/>
      </c>
      <c r="F65" s="201" t="str">
        <f t="shared" ref="F65" si="158">IF(COUNTIF(F62:F64,"A")&gt;=1,"C",IF(COUNTIF(F62:F64,"A")&gt;0,"P"," "))</f>
        <v/>
      </c>
      <c r="G65" s="201" t="str">
        <f t="shared" ref="G65" si="159">IF(COUNTIF(G62:G64,"A")&gt;=1,"C",IF(COUNTIF(G62:G64,"A")&gt;0,"P"," "))</f>
        <v/>
      </c>
      <c r="H65" s="201" t="str">
        <f t="shared" ref="H65" si="160">IF(COUNTIF(H62:H64,"A")&gt;=1,"C",IF(COUNTIF(H62:H64,"A")&gt;0,"P"," "))</f>
        <v/>
      </c>
      <c r="I65" s="201" t="str">
        <f t="shared" ref="I65" si="161">IF(COUNTIF(I62:I64,"A")&gt;=1,"C",IF(COUNTIF(I62:I64,"A")&gt;0,"P"," "))</f>
        <v/>
      </c>
      <c r="J65" s="201" t="str">
        <f t="shared" ref="J65" si="162">IF(COUNTIF(J62:J64,"A")&gt;=1,"C",IF(COUNTIF(J62:J64,"A")&gt;0,"P"," "))</f>
        <v/>
      </c>
      <c r="K65" s="201" t="str">
        <f t="shared" ref="K65" si="163">IF(COUNTIF(K62:K64,"A")&gt;=1,"C",IF(COUNTIF(K62:K64,"A")&gt;0,"P"," "))</f>
        <v/>
      </c>
      <c r="L65" s="201" t="str">
        <f t="shared" ref="L65" si="164">IF(COUNTIF(L62:L64,"A")&gt;=1,"C",IF(COUNTIF(L62:L64,"A")&gt;0,"P"," "))</f>
        <v/>
      </c>
      <c r="M65" s="201" t="str">
        <f t="shared" ref="M65" si="165">IF(COUNTIF(M62:M64,"A")&gt;=1,"C",IF(COUNTIF(M62:M64,"A")&gt;0,"P"," "))</f>
        <v/>
      </c>
      <c r="N65" s="201" t="str">
        <f t="shared" ref="N65" si="166">IF(COUNTIF(N62:N64,"A")&gt;=1,"C",IF(COUNTIF(N62:N64,"A")&gt;0,"P"," "))</f>
        <v/>
      </c>
      <c r="O65" s="201" t="str">
        <f t="shared" ref="O65" si="167">IF(COUNTIF(O62:O64,"A")&gt;=1,"C",IF(COUNTIF(O62:O64,"A")&gt;0,"P"," "))</f>
        <v/>
      </c>
      <c r="P65" s="201" t="str">
        <f t="shared" ref="P65" si="168">IF(COUNTIF(P62:P64,"A")&gt;=1,"C",IF(COUNTIF(P62:P64,"A")&gt;0,"P"," "))</f>
        <v/>
      </c>
      <c r="Q65" s="201" t="str">
        <f t="shared" ref="Q65" si="169">IF(COUNTIF(Q62:Q64,"A")&gt;=1,"C",IF(COUNTIF(Q62:Q64,"A")&gt;0,"P"," "))</f>
        <v/>
      </c>
      <c r="R65" s="201" t="str">
        <f t="shared" ref="R65" si="170">IF(COUNTIF(R62:R64,"A")&gt;=1,"C",IF(COUNTIF(R62:R64,"A")&gt;0,"P"," "))</f>
        <v/>
      </c>
    </row>
    <row r="66" spans="2:18">
      <c r="B66" s="220"/>
      <c r="C66" s="222" t="s">
        <v>484</v>
      </c>
      <c r="D66" s="42"/>
      <c r="E66" s="42"/>
      <c r="F66" s="42"/>
      <c r="G66" s="42"/>
      <c r="H66" s="42"/>
      <c r="I66" s="42"/>
      <c r="J66" s="42"/>
      <c r="K66" s="42"/>
      <c r="L66" s="42"/>
      <c r="M66" s="42"/>
      <c r="N66" s="42"/>
      <c r="O66" s="42"/>
      <c r="P66" s="42"/>
      <c r="Q66" s="42"/>
      <c r="R66" s="42"/>
    </row>
    <row r="67" spans="2:18">
      <c r="B67" s="220"/>
      <c r="C67" s="222" t="s">
        <v>485</v>
      </c>
      <c r="D67" s="42"/>
      <c r="E67" s="42"/>
      <c r="F67" s="42"/>
      <c r="G67" s="42"/>
      <c r="H67" s="42"/>
      <c r="I67" s="42"/>
      <c r="J67" s="42"/>
      <c r="K67" s="42"/>
      <c r="L67" s="42"/>
      <c r="M67" s="42"/>
      <c r="N67" s="42"/>
      <c r="O67" s="42"/>
      <c r="P67" s="42"/>
      <c r="Q67" s="42"/>
      <c r="R67" s="42"/>
    </row>
    <row r="68" spans="2:18">
      <c r="B68" s="220"/>
      <c r="C68" s="222" t="s">
        <v>486</v>
      </c>
      <c r="D68" s="42"/>
      <c r="E68" s="42"/>
      <c r="F68" s="42"/>
      <c r="G68" s="42"/>
      <c r="H68" s="42"/>
      <c r="I68" s="42"/>
      <c r="J68" s="42"/>
      <c r="K68" s="42"/>
      <c r="L68" s="42"/>
      <c r="M68" s="42"/>
      <c r="N68" s="42"/>
      <c r="O68" s="42"/>
      <c r="P68" s="42"/>
      <c r="Q68" s="42"/>
      <c r="R68" s="42"/>
    </row>
    <row r="69" spans="2:18">
      <c r="B69" s="26">
        <v>5</v>
      </c>
      <c r="C69" s="221" t="s">
        <v>474</v>
      </c>
      <c r="D69" s="201" t="str">
        <f>IF(COUNTIF(D66:D68,"A")&gt;=1,"C",IF(COUNTIF(D66:D68,"A")&gt;0,"P"," "))</f>
        <v/>
      </c>
      <c r="E69" s="201" t="str">
        <f t="shared" ref="E69" si="171">IF(COUNTIF(E66:E68,"A")&gt;=1,"C",IF(COUNTIF(E66:E68,"A")&gt;0,"P"," "))</f>
        <v/>
      </c>
      <c r="F69" s="201" t="str">
        <f t="shared" ref="F69" si="172">IF(COUNTIF(F66:F68,"A")&gt;=1,"C",IF(COUNTIF(F66:F68,"A")&gt;0,"P"," "))</f>
        <v/>
      </c>
      <c r="G69" s="201" t="str">
        <f t="shared" ref="G69" si="173">IF(COUNTIF(G66:G68,"A")&gt;=1,"C",IF(COUNTIF(G66:G68,"A")&gt;0,"P"," "))</f>
        <v/>
      </c>
      <c r="H69" s="201" t="str">
        <f t="shared" ref="H69" si="174">IF(COUNTIF(H66:H68,"A")&gt;=1,"C",IF(COUNTIF(H66:H68,"A")&gt;0,"P"," "))</f>
        <v/>
      </c>
      <c r="I69" s="201" t="str">
        <f t="shared" ref="I69" si="175">IF(COUNTIF(I66:I68,"A")&gt;=1,"C",IF(COUNTIF(I66:I68,"A")&gt;0,"P"," "))</f>
        <v/>
      </c>
      <c r="J69" s="201" t="str">
        <f t="shared" ref="J69" si="176">IF(COUNTIF(J66:J68,"A")&gt;=1,"C",IF(COUNTIF(J66:J68,"A")&gt;0,"P"," "))</f>
        <v/>
      </c>
      <c r="K69" s="201" t="str">
        <f t="shared" ref="K69" si="177">IF(COUNTIF(K66:K68,"A")&gt;=1,"C",IF(COUNTIF(K66:K68,"A")&gt;0,"P"," "))</f>
        <v/>
      </c>
      <c r="L69" s="201" t="str">
        <f t="shared" ref="L69" si="178">IF(COUNTIF(L66:L68,"A")&gt;=1,"C",IF(COUNTIF(L66:L68,"A")&gt;0,"P"," "))</f>
        <v/>
      </c>
      <c r="M69" s="201" t="str">
        <f t="shared" ref="M69" si="179">IF(COUNTIF(M66:M68,"A")&gt;=1,"C",IF(COUNTIF(M66:M68,"A")&gt;0,"P"," "))</f>
        <v/>
      </c>
      <c r="N69" s="201" t="str">
        <f t="shared" ref="N69" si="180">IF(COUNTIF(N66:N68,"A")&gt;=1,"C",IF(COUNTIF(N66:N68,"A")&gt;0,"P"," "))</f>
        <v/>
      </c>
      <c r="O69" s="201" t="str">
        <f t="shared" ref="O69" si="181">IF(COUNTIF(O66:O68,"A")&gt;=1,"C",IF(COUNTIF(O66:O68,"A")&gt;0,"P"," "))</f>
        <v/>
      </c>
      <c r="P69" s="201" t="str">
        <f t="shared" ref="P69" si="182">IF(COUNTIF(P66:P68,"A")&gt;=1,"C",IF(COUNTIF(P66:P68,"A")&gt;0,"P"," "))</f>
        <v/>
      </c>
      <c r="Q69" s="201" t="str">
        <f t="shared" ref="Q69" si="183">IF(COUNTIF(Q66:Q68,"A")&gt;=1,"C",IF(COUNTIF(Q66:Q68,"A")&gt;0,"P"," "))</f>
        <v/>
      </c>
      <c r="R69" s="201" t="str">
        <f t="shared" ref="R69" si="184">IF(COUNTIF(R66:R68,"A")&gt;=1,"C",IF(COUNTIF(R66:R68,"A")&gt;0,"P"," "))</f>
        <v/>
      </c>
    </row>
    <row r="70" spans="2:18">
      <c r="B70" s="220"/>
      <c r="C70" s="222" t="s">
        <v>487</v>
      </c>
      <c r="D70" s="42"/>
      <c r="E70" s="42"/>
      <c r="F70" s="42"/>
      <c r="G70" s="42"/>
      <c r="H70" s="42"/>
      <c r="I70" s="42"/>
      <c r="J70" s="42"/>
      <c r="K70" s="42"/>
      <c r="L70" s="42"/>
      <c r="M70" s="42"/>
      <c r="N70" s="42"/>
      <c r="O70" s="42"/>
      <c r="P70" s="42"/>
      <c r="Q70" s="42"/>
      <c r="R70" s="42"/>
    </row>
    <row r="71" spans="2:18">
      <c r="B71" s="220"/>
      <c r="C71" s="222" t="s">
        <v>488</v>
      </c>
      <c r="D71" s="42"/>
      <c r="E71" s="42"/>
      <c r="F71" s="42"/>
      <c r="G71" s="42"/>
      <c r="H71" s="42"/>
      <c r="I71" s="42"/>
      <c r="J71" s="42"/>
      <c r="K71" s="42"/>
      <c r="L71" s="42"/>
      <c r="M71" s="42"/>
      <c r="N71" s="42"/>
      <c r="O71" s="42"/>
      <c r="P71" s="42"/>
      <c r="Q71" s="42"/>
      <c r="R71" s="42"/>
    </row>
    <row r="72" spans="2:18">
      <c r="B72" s="220"/>
      <c r="C72" s="222" t="s">
        <v>489</v>
      </c>
      <c r="D72" s="42"/>
      <c r="E72" s="42"/>
      <c r="F72" s="42"/>
      <c r="G72" s="42"/>
      <c r="H72" s="42"/>
      <c r="I72" s="42"/>
      <c r="J72" s="42"/>
      <c r="K72" s="42"/>
      <c r="L72" s="42"/>
      <c r="M72" s="42"/>
      <c r="N72" s="42"/>
      <c r="O72" s="42"/>
      <c r="P72" s="42"/>
      <c r="Q72" s="42"/>
      <c r="R72" s="42"/>
    </row>
    <row r="73" spans="2:18" ht="1.5" customHeight="1" thickBot="1">
      <c r="D73" s="201" t="str">
        <f>IF(COUNTIF(D70:D72,"A")&gt;=1,"C",IF(COUNTIF(D70:D72,"A")&gt;0,"P"," "))</f>
        <v/>
      </c>
      <c r="E73" s="201" t="str">
        <f t="shared" ref="E73" si="185">IF(COUNTIF(E70:E72,"A")&gt;=1,"C",IF(COUNTIF(E70:E72,"A")&gt;0,"P"," "))</f>
        <v/>
      </c>
      <c r="F73" s="201" t="str">
        <f t="shared" ref="F73" si="186">IF(COUNTIF(F70:F72,"A")&gt;=1,"C",IF(COUNTIF(F70:F72,"A")&gt;0,"P"," "))</f>
        <v/>
      </c>
      <c r="G73" s="201" t="str">
        <f t="shared" ref="G73" si="187">IF(COUNTIF(G70:G72,"A")&gt;=1,"C",IF(COUNTIF(G70:G72,"A")&gt;0,"P"," "))</f>
        <v/>
      </c>
      <c r="H73" s="201" t="str">
        <f t="shared" ref="H73" si="188">IF(COUNTIF(H70:H72,"A")&gt;=1,"C",IF(COUNTIF(H70:H72,"A")&gt;0,"P"," "))</f>
        <v/>
      </c>
      <c r="I73" s="201" t="str">
        <f t="shared" ref="I73" si="189">IF(COUNTIF(I70:I72,"A")&gt;=1,"C",IF(COUNTIF(I70:I72,"A")&gt;0,"P"," "))</f>
        <v/>
      </c>
      <c r="J73" s="201" t="str">
        <f t="shared" ref="J73" si="190">IF(COUNTIF(J70:J72,"A")&gt;=1,"C",IF(COUNTIF(J70:J72,"A")&gt;0,"P"," "))</f>
        <v/>
      </c>
      <c r="K73" s="201" t="str">
        <f t="shared" ref="K73" si="191">IF(COUNTIF(K70:K72,"A")&gt;=1,"C",IF(COUNTIF(K70:K72,"A")&gt;0,"P"," "))</f>
        <v/>
      </c>
      <c r="L73" s="201" t="str">
        <f t="shared" ref="L73" si="192">IF(COUNTIF(L70:L72,"A")&gt;=1,"C",IF(COUNTIF(L70:L72,"A")&gt;0,"P"," "))</f>
        <v/>
      </c>
      <c r="M73" s="201" t="str">
        <f t="shared" ref="M73" si="193">IF(COUNTIF(M70:M72,"A")&gt;=1,"C",IF(COUNTIF(M70:M72,"A")&gt;0,"P"," "))</f>
        <v/>
      </c>
      <c r="N73" s="201" t="str">
        <f t="shared" ref="N73" si="194">IF(COUNTIF(N70:N72,"A")&gt;=1,"C",IF(COUNTIF(N70:N72,"A")&gt;0,"P"," "))</f>
        <v/>
      </c>
      <c r="O73" s="201" t="str">
        <f t="shared" ref="O73" si="195">IF(COUNTIF(O70:O72,"A")&gt;=1,"C",IF(COUNTIF(O70:O72,"A")&gt;0,"P"," "))</f>
        <v/>
      </c>
      <c r="P73" s="201" t="str">
        <f t="shared" ref="P73" si="196">IF(COUNTIF(P70:P72,"A")&gt;=1,"C",IF(COUNTIF(P70:P72,"A")&gt;0,"P"," "))</f>
        <v/>
      </c>
      <c r="Q73" s="201" t="str">
        <f t="shared" ref="Q73" si="197">IF(COUNTIF(Q70:Q72,"A")&gt;=1,"C",IF(COUNTIF(Q70:Q72,"A")&gt;0,"P"," "))</f>
        <v/>
      </c>
      <c r="R73" s="201" t="str">
        <f t="shared" ref="R73" si="198">IF(COUNTIF(R70:R72,"A")&gt;=1,"C",IF(COUNTIF(R70:R72,"A")&gt;0,"P"," "))</f>
        <v/>
      </c>
    </row>
    <row r="74" spans="2:18" ht="13.5" thickBot="1">
      <c r="C74" s="67" t="s">
        <v>56</v>
      </c>
      <c r="D74" s="215" t="str">
        <f>IF(COUNTIF(D57:D73,"C")&gt;4,"C",IF(COUNTIF(D57:D73,"C")&gt;0,"P"," "))</f>
        <v/>
      </c>
      <c r="E74" s="215" t="str">
        <f t="shared" ref="E74:R74" si="199">IF(COUNTIF(E57:E73,"C")&gt;4,"C",IF(COUNTIF(E57:E73,"C")&gt;0,"P"," "))</f>
        <v/>
      </c>
      <c r="F74" s="215" t="str">
        <f t="shared" si="199"/>
        <v/>
      </c>
      <c r="G74" s="215" t="str">
        <f t="shared" si="199"/>
        <v/>
      </c>
      <c r="H74" s="215" t="str">
        <f t="shared" si="199"/>
        <v/>
      </c>
      <c r="I74" s="215" t="str">
        <f t="shared" si="199"/>
        <v/>
      </c>
      <c r="J74" s="215" t="str">
        <f t="shared" si="199"/>
        <v/>
      </c>
      <c r="K74" s="215" t="str">
        <f t="shared" si="199"/>
        <v/>
      </c>
      <c r="L74" s="215" t="str">
        <f t="shared" si="199"/>
        <v/>
      </c>
      <c r="M74" s="215" t="str">
        <f t="shared" si="199"/>
        <v/>
      </c>
      <c r="N74" s="215" t="str">
        <f t="shared" si="199"/>
        <v/>
      </c>
      <c r="O74" s="215" t="str">
        <f t="shared" si="199"/>
        <v/>
      </c>
      <c r="P74" s="215" t="str">
        <f t="shared" si="199"/>
        <v/>
      </c>
      <c r="Q74" s="215" t="str">
        <f t="shared" si="199"/>
        <v/>
      </c>
      <c r="R74" s="215" t="str">
        <f t="shared" si="199"/>
        <v/>
      </c>
    </row>
    <row r="75" spans="2:18" ht="15">
      <c r="B75" s="218" t="s">
        <v>234</v>
      </c>
    </row>
    <row r="76" spans="2:18">
      <c r="B76" s="26">
        <v>1</v>
      </c>
      <c r="C76" s="343" t="s">
        <v>490</v>
      </c>
    </row>
    <row r="77" spans="2:18">
      <c r="B77" s="219"/>
      <c r="C77" s="72" t="s">
        <v>491</v>
      </c>
      <c r="D77" s="42"/>
      <c r="E77" s="42"/>
      <c r="F77" s="42"/>
      <c r="G77" s="42"/>
      <c r="H77" s="42"/>
      <c r="I77" s="42"/>
      <c r="J77" s="42"/>
      <c r="K77" s="42"/>
      <c r="L77" s="42"/>
      <c r="M77" s="42"/>
      <c r="N77" s="42"/>
      <c r="O77" s="42"/>
      <c r="P77" s="42"/>
      <c r="Q77" s="42"/>
      <c r="R77" s="42"/>
    </row>
    <row r="78" spans="2:18">
      <c r="B78" s="219"/>
      <c r="C78" s="72" t="s">
        <v>492</v>
      </c>
      <c r="D78" s="42"/>
      <c r="E78" s="42"/>
      <c r="F78" s="42"/>
      <c r="G78" s="42"/>
      <c r="H78" s="42"/>
      <c r="I78" s="42"/>
      <c r="J78" s="42"/>
      <c r="K78" s="42"/>
      <c r="L78" s="42"/>
      <c r="M78" s="42"/>
      <c r="N78" s="42"/>
      <c r="O78" s="42"/>
      <c r="P78" s="42"/>
      <c r="Q78" s="42"/>
      <c r="R78" s="42"/>
    </row>
    <row r="79" spans="2:18">
      <c r="B79" s="219"/>
      <c r="C79" s="72" t="s">
        <v>493</v>
      </c>
      <c r="D79" s="42"/>
      <c r="E79" s="42"/>
      <c r="F79" s="42"/>
      <c r="G79" s="42"/>
      <c r="H79" s="42"/>
      <c r="I79" s="42"/>
      <c r="J79" s="42"/>
      <c r="K79" s="42"/>
      <c r="L79" s="42"/>
      <c r="M79" s="42"/>
      <c r="N79" s="42"/>
      <c r="O79" s="42"/>
      <c r="P79" s="42"/>
      <c r="Q79" s="42"/>
      <c r="R79" s="42"/>
    </row>
    <row r="80" spans="2:18">
      <c r="B80" s="26">
        <v>2</v>
      </c>
      <c r="C80" s="221" t="s">
        <v>494</v>
      </c>
      <c r="D80" s="201" t="str">
        <f>IF(COUNTIF(D77:D79,"A")&gt;=1,"C",IF(COUNTIF(D77:D79,"A")&gt;0,"P"," "))</f>
        <v/>
      </c>
      <c r="E80" s="201" t="str">
        <f t="shared" ref="E80" si="200">IF(COUNTIF(E77:E79,"A")&gt;=1,"C",IF(COUNTIF(E77:E79,"A")&gt;0,"P"," "))</f>
        <v/>
      </c>
      <c r="F80" s="201" t="str">
        <f t="shared" ref="F80" si="201">IF(COUNTIF(F77:F79,"A")&gt;=1,"C",IF(COUNTIF(F77:F79,"A")&gt;0,"P"," "))</f>
        <v/>
      </c>
      <c r="G80" s="201" t="str">
        <f t="shared" ref="G80" si="202">IF(COUNTIF(G77:G79,"A")&gt;=1,"C",IF(COUNTIF(G77:G79,"A")&gt;0,"P"," "))</f>
        <v/>
      </c>
      <c r="H80" s="201" t="str">
        <f t="shared" ref="H80" si="203">IF(COUNTIF(H77:H79,"A")&gt;=1,"C",IF(COUNTIF(H77:H79,"A")&gt;0,"P"," "))</f>
        <v/>
      </c>
      <c r="I80" s="201" t="str">
        <f t="shared" ref="I80" si="204">IF(COUNTIF(I77:I79,"A")&gt;=1,"C",IF(COUNTIF(I77:I79,"A")&gt;0,"P"," "))</f>
        <v/>
      </c>
      <c r="J80" s="201" t="str">
        <f t="shared" ref="J80" si="205">IF(COUNTIF(J77:J79,"A")&gt;=1,"C",IF(COUNTIF(J77:J79,"A")&gt;0,"P"," "))</f>
        <v/>
      </c>
      <c r="K80" s="201" t="str">
        <f t="shared" ref="K80" si="206">IF(COUNTIF(K77:K79,"A")&gt;=1,"C",IF(COUNTIF(K77:K79,"A")&gt;0,"P"," "))</f>
        <v/>
      </c>
      <c r="L80" s="201" t="str">
        <f t="shared" ref="L80" si="207">IF(COUNTIF(L77:L79,"A")&gt;=1,"C",IF(COUNTIF(L77:L79,"A")&gt;0,"P"," "))</f>
        <v/>
      </c>
      <c r="M80" s="201" t="str">
        <f t="shared" ref="M80" si="208">IF(COUNTIF(M77:M79,"A")&gt;=1,"C",IF(COUNTIF(M77:M79,"A")&gt;0,"P"," "))</f>
        <v/>
      </c>
      <c r="N80" s="201" t="str">
        <f t="shared" ref="N80" si="209">IF(COUNTIF(N77:N79,"A")&gt;=1,"C",IF(COUNTIF(N77:N79,"A")&gt;0,"P"," "))</f>
        <v/>
      </c>
      <c r="O80" s="201" t="str">
        <f t="shared" ref="O80" si="210">IF(COUNTIF(O77:O79,"A")&gt;=1,"C",IF(COUNTIF(O77:O79,"A")&gt;0,"P"," "))</f>
        <v/>
      </c>
      <c r="P80" s="201" t="str">
        <f t="shared" ref="P80" si="211">IF(COUNTIF(P77:P79,"A")&gt;=1,"C",IF(COUNTIF(P77:P79,"A")&gt;0,"P"," "))</f>
        <v/>
      </c>
      <c r="Q80" s="201" t="str">
        <f t="shared" ref="Q80" si="212">IF(COUNTIF(Q77:Q79,"A")&gt;=1,"C",IF(COUNTIF(Q77:Q79,"A")&gt;0,"P"," "))</f>
        <v/>
      </c>
      <c r="R80" s="201" t="str">
        <f t="shared" ref="R80" si="213">IF(COUNTIF(R77:R79,"A")&gt;=1,"C",IF(COUNTIF(R77:R79,"A")&gt;0,"P"," "))</f>
        <v/>
      </c>
    </row>
    <row r="81" spans="2:18">
      <c r="B81" s="220"/>
      <c r="C81" s="222" t="s">
        <v>495</v>
      </c>
      <c r="D81" s="42"/>
      <c r="E81" s="42"/>
      <c r="F81" s="42"/>
      <c r="G81" s="42"/>
      <c r="H81" s="42"/>
      <c r="I81" s="42"/>
      <c r="J81" s="42"/>
      <c r="K81" s="42"/>
      <c r="L81" s="42"/>
      <c r="M81" s="42"/>
      <c r="N81" s="42"/>
      <c r="O81" s="42"/>
      <c r="P81" s="42"/>
      <c r="Q81" s="42"/>
      <c r="R81" s="42"/>
    </row>
    <row r="82" spans="2:18">
      <c r="B82" s="220"/>
      <c r="C82" s="222" t="s">
        <v>497</v>
      </c>
      <c r="D82" s="42"/>
      <c r="E82" s="42"/>
      <c r="F82" s="42"/>
      <c r="G82" s="42"/>
      <c r="H82" s="42"/>
      <c r="I82" s="42"/>
      <c r="J82" s="42"/>
      <c r="K82" s="42"/>
      <c r="L82" s="42"/>
      <c r="M82" s="42"/>
      <c r="N82" s="42"/>
      <c r="O82" s="42"/>
      <c r="P82" s="42"/>
      <c r="Q82" s="42"/>
      <c r="R82" s="42"/>
    </row>
    <row r="83" spans="2:18">
      <c r="B83" s="220"/>
      <c r="C83" s="222" t="s">
        <v>496</v>
      </c>
      <c r="D83" s="42"/>
      <c r="E83" s="42"/>
      <c r="F83" s="42"/>
      <c r="G83" s="42"/>
      <c r="H83" s="42"/>
      <c r="I83" s="42"/>
      <c r="J83" s="42"/>
      <c r="K83" s="42"/>
      <c r="L83" s="42"/>
      <c r="M83" s="42"/>
      <c r="N83" s="42"/>
      <c r="O83" s="42"/>
      <c r="P83" s="42"/>
      <c r="Q83" s="42"/>
      <c r="R83" s="42"/>
    </row>
    <row r="84" spans="2:18">
      <c r="B84" s="26">
        <v>3</v>
      </c>
      <c r="C84" s="221" t="s">
        <v>498</v>
      </c>
      <c r="D84" s="201" t="str">
        <f>IF(COUNTIF(D81:D83,"A")&gt;=1,"C",IF(COUNTIF(D81:D83,"A")&gt;0,"P"," "))</f>
        <v/>
      </c>
      <c r="E84" s="201" t="str">
        <f t="shared" ref="E84" si="214">IF(COUNTIF(E81:E83,"A")&gt;=1,"C",IF(COUNTIF(E81:E83,"A")&gt;0,"P"," "))</f>
        <v/>
      </c>
      <c r="F84" s="201" t="str">
        <f t="shared" ref="F84" si="215">IF(COUNTIF(F81:F83,"A")&gt;=1,"C",IF(COUNTIF(F81:F83,"A")&gt;0,"P"," "))</f>
        <v/>
      </c>
      <c r="G84" s="201" t="str">
        <f t="shared" ref="G84" si="216">IF(COUNTIF(G81:G83,"A")&gt;=1,"C",IF(COUNTIF(G81:G83,"A")&gt;0,"P"," "))</f>
        <v/>
      </c>
      <c r="H84" s="201" t="str">
        <f t="shared" ref="H84" si="217">IF(COUNTIF(H81:H83,"A")&gt;=1,"C",IF(COUNTIF(H81:H83,"A")&gt;0,"P"," "))</f>
        <v/>
      </c>
      <c r="I84" s="201" t="str">
        <f t="shared" ref="I84" si="218">IF(COUNTIF(I81:I83,"A")&gt;=1,"C",IF(COUNTIF(I81:I83,"A")&gt;0,"P"," "))</f>
        <v/>
      </c>
      <c r="J84" s="201" t="str">
        <f t="shared" ref="J84" si="219">IF(COUNTIF(J81:J83,"A")&gt;=1,"C",IF(COUNTIF(J81:J83,"A")&gt;0,"P"," "))</f>
        <v/>
      </c>
      <c r="K84" s="201" t="str">
        <f t="shared" ref="K84" si="220">IF(COUNTIF(K81:K83,"A")&gt;=1,"C",IF(COUNTIF(K81:K83,"A")&gt;0,"P"," "))</f>
        <v/>
      </c>
      <c r="L84" s="201" t="str">
        <f t="shared" ref="L84" si="221">IF(COUNTIF(L81:L83,"A")&gt;=1,"C",IF(COUNTIF(L81:L83,"A")&gt;0,"P"," "))</f>
        <v/>
      </c>
      <c r="M84" s="201" t="str">
        <f t="shared" ref="M84" si="222">IF(COUNTIF(M81:M83,"A")&gt;=1,"C",IF(COUNTIF(M81:M83,"A")&gt;0,"P"," "))</f>
        <v/>
      </c>
      <c r="N84" s="201" t="str">
        <f t="shared" ref="N84" si="223">IF(COUNTIF(N81:N83,"A")&gt;=1,"C",IF(COUNTIF(N81:N83,"A")&gt;0,"P"," "))</f>
        <v/>
      </c>
      <c r="O84" s="201" t="str">
        <f t="shared" ref="O84" si="224">IF(COUNTIF(O81:O83,"A")&gt;=1,"C",IF(COUNTIF(O81:O83,"A")&gt;0,"P"," "))</f>
        <v/>
      </c>
      <c r="P84" s="201" t="str">
        <f t="shared" ref="P84" si="225">IF(COUNTIF(P81:P83,"A")&gt;=1,"C",IF(COUNTIF(P81:P83,"A")&gt;0,"P"," "))</f>
        <v/>
      </c>
      <c r="Q84" s="201" t="str">
        <f t="shared" ref="Q84" si="226">IF(COUNTIF(Q81:Q83,"A")&gt;=1,"C",IF(COUNTIF(Q81:Q83,"A")&gt;0,"P"," "))</f>
        <v/>
      </c>
      <c r="R84" s="201" t="str">
        <f t="shared" ref="R84" si="227">IF(COUNTIF(R81:R83,"A")&gt;=1,"C",IF(COUNTIF(R81:R83,"A")&gt;0,"P"," "))</f>
        <v/>
      </c>
    </row>
    <row r="85" spans="2:18">
      <c r="B85" s="220"/>
      <c r="C85" s="222" t="s">
        <v>499</v>
      </c>
      <c r="D85" s="42"/>
      <c r="E85" s="42"/>
      <c r="F85" s="42"/>
      <c r="G85" s="42"/>
      <c r="H85" s="42"/>
      <c r="I85" s="42"/>
      <c r="J85" s="42"/>
      <c r="K85" s="42"/>
      <c r="L85" s="42"/>
      <c r="M85" s="42"/>
      <c r="N85" s="42"/>
      <c r="O85" s="42"/>
      <c r="P85" s="42"/>
      <c r="Q85" s="42"/>
      <c r="R85" s="42"/>
    </row>
    <row r="86" spans="2:18">
      <c r="B86" s="220"/>
      <c r="C86" s="222" t="s">
        <v>500</v>
      </c>
      <c r="D86" s="42"/>
      <c r="E86" s="42"/>
      <c r="F86" s="42"/>
      <c r="G86" s="42"/>
      <c r="H86" s="42"/>
      <c r="I86" s="42"/>
      <c r="J86" s="42"/>
      <c r="K86" s="42"/>
      <c r="L86" s="42"/>
      <c r="M86" s="42"/>
      <c r="N86" s="42"/>
      <c r="O86" s="42"/>
      <c r="P86" s="42"/>
      <c r="Q86" s="42"/>
      <c r="R86" s="42"/>
    </row>
    <row r="87" spans="2:18">
      <c r="B87" s="220"/>
      <c r="C87" s="222" t="s">
        <v>501</v>
      </c>
      <c r="D87" s="42"/>
      <c r="E87" s="42"/>
      <c r="F87" s="42"/>
      <c r="G87" s="42"/>
      <c r="H87" s="42"/>
      <c r="I87" s="42"/>
      <c r="J87" s="42"/>
      <c r="K87" s="42"/>
      <c r="L87" s="42"/>
      <c r="M87" s="42"/>
      <c r="N87" s="42"/>
      <c r="O87" s="42"/>
      <c r="P87" s="42"/>
      <c r="Q87" s="42"/>
      <c r="R87" s="42"/>
    </row>
    <row r="88" spans="2:18">
      <c r="B88" s="26">
        <v>4</v>
      </c>
      <c r="C88" s="221" t="s">
        <v>502</v>
      </c>
      <c r="D88" s="201" t="str">
        <f>IF(COUNTIF(D85:D87,"A")&gt;=1,"C",IF(COUNTIF(D85:D87,"A")&gt;0,"P"," "))</f>
        <v/>
      </c>
      <c r="E88" s="201" t="str">
        <f t="shared" ref="E88" si="228">IF(COUNTIF(E85:E87,"A")&gt;=1,"C",IF(COUNTIF(E85:E87,"A")&gt;0,"P"," "))</f>
        <v/>
      </c>
      <c r="F88" s="201" t="str">
        <f t="shared" ref="F88" si="229">IF(COUNTIF(F85:F87,"A")&gt;=1,"C",IF(COUNTIF(F85:F87,"A")&gt;0,"P"," "))</f>
        <v/>
      </c>
      <c r="G88" s="201" t="str">
        <f t="shared" ref="G88" si="230">IF(COUNTIF(G85:G87,"A")&gt;=1,"C",IF(COUNTIF(G85:G87,"A")&gt;0,"P"," "))</f>
        <v/>
      </c>
      <c r="H88" s="201" t="str">
        <f t="shared" ref="H88" si="231">IF(COUNTIF(H85:H87,"A")&gt;=1,"C",IF(COUNTIF(H85:H87,"A")&gt;0,"P"," "))</f>
        <v/>
      </c>
      <c r="I88" s="201" t="str">
        <f t="shared" ref="I88" si="232">IF(COUNTIF(I85:I87,"A")&gt;=1,"C",IF(COUNTIF(I85:I87,"A")&gt;0,"P"," "))</f>
        <v/>
      </c>
      <c r="J88" s="201" t="str">
        <f t="shared" ref="J88" si="233">IF(COUNTIF(J85:J87,"A")&gt;=1,"C",IF(COUNTIF(J85:J87,"A")&gt;0,"P"," "))</f>
        <v/>
      </c>
      <c r="K88" s="201" t="str">
        <f t="shared" ref="K88" si="234">IF(COUNTIF(K85:K87,"A")&gt;=1,"C",IF(COUNTIF(K85:K87,"A")&gt;0,"P"," "))</f>
        <v/>
      </c>
      <c r="L88" s="201" t="str">
        <f t="shared" ref="L88" si="235">IF(COUNTIF(L85:L87,"A")&gt;=1,"C",IF(COUNTIF(L85:L87,"A")&gt;0,"P"," "))</f>
        <v/>
      </c>
      <c r="M88" s="201" t="str">
        <f t="shared" ref="M88" si="236">IF(COUNTIF(M85:M87,"A")&gt;=1,"C",IF(COUNTIF(M85:M87,"A")&gt;0,"P"," "))</f>
        <v/>
      </c>
      <c r="N88" s="201" t="str">
        <f t="shared" ref="N88" si="237">IF(COUNTIF(N85:N87,"A")&gt;=1,"C",IF(COUNTIF(N85:N87,"A")&gt;0,"P"," "))</f>
        <v/>
      </c>
      <c r="O88" s="201" t="str">
        <f t="shared" ref="O88" si="238">IF(COUNTIF(O85:O87,"A")&gt;=1,"C",IF(COUNTIF(O85:O87,"A")&gt;0,"P"," "))</f>
        <v/>
      </c>
      <c r="P88" s="201" t="str">
        <f t="shared" ref="P88" si="239">IF(COUNTIF(P85:P87,"A")&gt;=1,"C",IF(COUNTIF(P85:P87,"A")&gt;0,"P"," "))</f>
        <v/>
      </c>
      <c r="Q88" s="201" t="str">
        <f t="shared" ref="Q88" si="240">IF(COUNTIF(Q85:Q87,"A")&gt;=1,"C",IF(COUNTIF(Q85:Q87,"A")&gt;0,"P"," "))</f>
        <v/>
      </c>
      <c r="R88" s="201" t="str">
        <f t="shared" ref="R88" si="241">IF(COUNTIF(R85:R87,"A")&gt;=1,"C",IF(COUNTIF(R85:R87,"A")&gt;0,"P"," "))</f>
        <v/>
      </c>
    </row>
    <row r="89" spans="2:18">
      <c r="B89" s="220"/>
      <c r="C89" s="222" t="s">
        <v>503</v>
      </c>
      <c r="D89" s="42"/>
      <c r="E89" s="42"/>
      <c r="F89" s="42"/>
      <c r="G89" s="42"/>
      <c r="H89" s="42"/>
      <c r="I89" s="42"/>
      <c r="J89" s="42"/>
      <c r="K89" s="42"/>
      <c r="L89" s="42"/>
      <c r="M89" s="42"/>
      <c r="N89" s="42"/>
      <c r="O89" s="42"/>
      <c r="P89" s="42"/>
      <c r="Q89" s="42"/>
      <c r="R89" s="42"/>
    </row>
    <row r="90" spans="2:18">
      <c r="B90" s="220"/>
      <c r="C90" s="222" t="s">
        <v>504</v>
      </c>
      <c r="D90" s="42"/>
      <c r="E90" s="42"/>
      <c r="F90" s="42"/>
      <c r="G90" s="42"/>
      <c r="H90" s="42"/>
      <c r="I90" s="42"/>
      <c r="J90" s="42"/>
      <c r="K90" s="42"/>
      <c r="L90" s="42"/>
      <c r="M90" s="42"/>
      <c r="N90" s="42"/>
      <c r="O90" s="42"/>
      <c r="P90" s="42"/>
      <c r="Q90" s="42"/>
      <c r="R90" s="42"/>
    </row>
    <row r="91" spans="2:18">
      <c r="B91" s="220"/>
      <c r="C91" s="222" t="s">
        <v>505</v>
      </c>
      <c r="D91" s="42"/>
      <c r="E91" s="42"/>
      <c r="F91" s="42"/>
      <c r="G91" s="42"/>
      <c r="H91" s="42"/>
      <c r="I91" s="42"/>
      <c r="J91" s="42"/>
      <c r="K91" s="42"/>
      <c r="L91" s="42"/>
      <c r="M91" s="42"/>
      <c r="N91" s="42"/>
      <c r="O91" s="42"/>
      <c r="P91" s="42"/>
      <c r="Q91" s="42"/>
      <c r="R91" s="42"/>
    </row>
    <row r="92" spans="2:18">
      <c r="B92" s="26">
        <v>5</v>
      </c>
      <c r="C92" s="221" t="s">
        <v>506</v>
      </c>
      <c r="D92" s="201" t="str">
        <f>IF(COUNTIF(D89:D91,"A")&gt;=1,"C",IF(COUNTIF(D89:D91,"A")&gt;0,"P"," "))</f>
        <v/>
      </c>
      <c r="E92" s="201" t="str">
        <f t="shared" ref="E92" si="242">IF(COUNTIF(E89:E91,"A")&gt;=1,"C",IF(COUNTIF(E89:E91,"A")&gt;0,"P"," "))</f>
        <v/>
      </c>
      <c r="F92" s="201" t="str">
        <f t="shared" ref="F92" si="243">IF(COUNTIF(F89:F91,"A")&gt;=1,"C",IF(COUNTIF(F89:F91,"A")&gt;0,"P"," "))</f>
        <v/>
      </c>
      <c r="G92" s="201" t="str">
        <f t="shared" ref="G92" si="244">IF(COUNTIF(G89:G91,"A")&gt;=1,"C",IF(COUNTIF(G89:G91,"A")&gt;0,"P"," "))</f>
        <v/>
      </c>
      <c r="H92" s="201" t="str">
        <f t="shared" ref="H92" si="245">IF(COUNTIF(H89:H91,"A")&gt;=1,"C",IF(COUNTIF(H89:H91,"A")&gt;0,"P"," "))</f>
        <v/>
      </c>
      <c r="I92" s="201" t="str">
        <f t="shared" ref="I92" si="246">IF(COUNTIF(I89:I91,"A")&gt;=1,"C",IF(COUNTIF(I89:I91,"A")&gt;0,"P"," "))</f>
        <v/>
      </c>
      <c r="J92" s="201" t="str">
        <f t="shared" ref="J92" si="247">IF(COUNTIF(J89:J91,"A")&gt;=1,"C",IF(COUNTIF(J89:J91,"A")&gt;0,"P"," "))</f>
        <v/>
      </c>
      <c r="K92" s="201" t="str">
        <f t="shared" ref="K92" si="248">IF(COUNTIF(K89:K91,"A")&gt;=1,"C",IF(COUNTIF(K89:K91,"A")&gt;0,"P"," "))</f>
        <v/>
      </c>
      <c r="L92" s="201" t="str">
        <f t="shared" ref="L92" si="249">IF(COUNTIF(L89:L91,"A")&gt;=1,"C",IF(COUNTIF(L89:L91,"A")&gt;0,"P"," "))</f>
        <v/>
      </c>
      <c r="M92" s="201" t="str">
        <f t="shared" ref="M92" si="250">IF(COUNTIF(M89:M91,"A")&gt;=1,"C",IF(COUNTIF(M89:M91,"A")&gt;0,"P"," "))</f>
        <v/>
      </c>
      <c r="N92" s="201" t="str">
        <f t="shared" ref="N92" si="251">IF(COUNTIF(N89:N91,"A")&gt;=1,"C",IF(COUNTIF(N89:N91,"A")&gt;0,"P"," "))</f>
        <v/>
      </c>
      <c r="O92" s="201" t="str">
        <f t="shared" ref="O92" si="252">IF(COUNTIF(O89:O91,"A")&gt;=1,"C",IF(COUNTIF(O89:O91,"A")&gt;0,"P"," "))</f>
        <v/>
      </c>
      <c r="P92" s="201" t="str">
        <f t="shared" ref="P92" si="253">IF(COUNTIF(P89:P91,"A")&gt;=1,"C",IF(COUNTIF(P89:P91,"A")&gt;0,"P"," "))</f>
        <v/>
      </c>
      <c r="Q92" s="201" t="str">
        <f t="shared" ref="Q92" si="254">IF(COUNTIF(Q89:Q91,"A")&gt;=1,"C",IF(COUNTIF(Q89:Q91,"A")&gt;0,"P"," "))</f>
        <v/>
      </c>
      <c r="R92" s="201" t="str">
        <f t="shared" ref="R92" si="255">IF(COUNTIF(R89:R91,"A")&gt;=1,"C",IF(COUNTIF(R89:R91,"A")&gt;0,"P"," "))</f>
        <v/>
      </c>
    </row>
    <row r="93" spans="2:18">
      <c r="B93" s="220"/>
      <c r="C93" s="222" t="s">
        <v>507</v>
      </c>
      <c r="D93" s="42"/>
      <c r="E93" s="42"/>
      <c r="F93" s="42"/>
      <c r="G93" s="42"/>
      <c r="H93" s="42"/>
      <c r="I93" s="42"/>
      <c r="J93" s="42"/>
      <c r="K93" s="42"/>
      <c r="L93" s="42"/>
      <c r="M93" s="42"/>
      <c r="N93" s="42"/>
      <c r="O93" s="42"/>
      <c r="P93" s="42"/>
      <c r="Q93" s="42"/>
      <c r="R93" s="42"/>
    </row>
    <row r="94" spans="2:18">
      <c r="B94" s="220"/>
      <c r="C94" s="222" t="s">
        <v>508</v>
      </c>
      <c r="D94" s="42"/>
      <c r="E94" s="42"/>
      <c r="F94" s="42"/>
      <c r="G94" s="42"/>
      <c r="H94" s="42"/>
      <c r="I94" s="42"/>
      <c r="J94" s="42"/>
      <c r="K94" s="42"/>
      <c r="L94" s="42"/>
      <c r="M94" s="42"/>
      <c r="N94" s="42"/>
      <c r="O94" s="42"/>
      <c r="P94" s="42"/>
      <c r="Q94" s="42"/>
      <c r="R94" s="42"/>
    </row>
    <row r="95" spans="2:18">
      <c r="B95" s="220"/>
      <c r="C95" s="222" t="s">
        <v>509</v>
      </c>
      <c r="D95" s="42"/>
      <c r="E95" s="42"/>
      <c r="F95" s="42"/>
      <c r="G95" s="42"/>
      <c r="H95" s="42"/>
      <c r="I95" s="42"/>
      <c r="J95" s="42"/>
      <c r="K95" s="42"/>
      <c r="L95" s="42"/>
      <c r="M95" s="42"/>
      <c r="N95" s="42"/>
      <c r="O95" s="42"/>
      <c r="P95" s="42"/>
      <c r="Q95" s="42"/>
      <c r="R95" s="42"/>
    </row>
    <row r="96" spans="2:18" ht="1.5" customHeight="1" thickBot="1">
      <c r="D96" s="201" t="str">
        <f>IF(COUNTIF(D93:D95,"A")&gt;=1,"C",IF(COUNTIF(D93:D95,"A")&gt;0,"P"," "))</f>
        <v/>
      </c>
      <c r="E96" s="201" t="str">
        <f t="shared" ref="E96" si="256">IF(COUNTIF(E93:E95,"A")&gt;=1,"C",IF(COUNTIF(E93:E95,"A")&gt;0,"P"," "))</f>
        <v/>
      </c>
      <c r="F96" s="201" t="str">
        <f t="shared" ref="F96" si="257">IF(COUNTIF(F93:F95,"A")&gt;=1,"C",IF(COUNTIF(F93:F95,"A")&gt;0,"P"," "))</f>
        <v/>
      </c>
      <c r="G96" s="201" t="str">
        <f t="shared" ref="G96" si="258">IF(COUNTIF(G93:G95,"A")&gt;=1,"C",IF(COUNTIF(G93:G95,"A")&gt;0,"P"," "))</f>
        <v/>
      </c>
      <c r="H96" s="201" t="str">
        <f t="shared" ref="H96" si="259">IF(COUNTIF(H93:H95,"A")&gt;=1,"C",IF(COUNTIF(H93:H95,"A")&gt;0,"P"," "))</f>
        <v/>
      </c>
      <c r="I96" s="201" t="str">
        <f t="shared" ref="I96" si="260">IF(COUNTIF(I93:I95,"A")&gt;=1,"C",IF(COUNTIF(I93:I95,"A")&gt;0,"P"," "))</f>
        <v/>
      </c>
      <c r="J96" s="201" t="str">
        <f t="shared" ref="J96" si="261">IF(COUNTIF(J93:J95,"A")&gt;=1,"C",IF(COUNTIF(J93:J95,"A")&gt;0,"P"," "))</f>
        <v/>
      </c>
      <c r="K96" s="201" t="str">
        <f t="shared" ref="K96" si="262">IF(COUNTIF(K93:K95,"A")&gt;=1,"C",IF(COUNTIF(K93:K95,"A")&gt;0,"P"," "))</f>
        <v/>
      </c>
      <c r="L96" s="201" t="str">
        <f t="shared" ref="L96" si="263">IF(COUNTIF(L93:L95,"A")&gt;=1,"C",IF(COUNTIF(L93:L95,"A")&gt;0,"P"," "))</f>
        <v/>
      </c>
      <c r="M96" s="201" t="str">
        <f t="shared" ref="M96" si="264">IF(COUNTIF(M93:M95,"A")&gt;=1,"C",IF(COUNTIF(M93:M95,"A")&gt;0,"P"," "))</f>
        <v/>
      </c>
      <c r="N96" s="201" t="str">
        <f t="shared" ref="N96" si="265">IF(COUNTIF(N93:N95,"A")&gt;=1,"C",IF(COUNTIF(N93:N95,"A")&gt;0,"P"," "))</f>
        <v/>
      </c>
      <c r="O96" s="201" t="str">
        <f t="shared" ref="O96" si="266">IF(COUNTIF(O93:O95,"A")&gt;=1,"C",IF(COUNTIF(O93:O95,"A")&gt;0,"P"," "))</f>
        <v/>
      </c>
      <c r="P96" s="201" t="str">
        <f t="shared" ref="P96" si="267">IF(COUNTIF(P93:P95,"A")&gt;=1,"C",IF(COUNTIF(P93:P95,"A")&gt;0,"P"," "))</f>
        <v/>
      </c>
      <c r="Q96" s="201" t="str">
        <f t="shared" ref="Q96" si="268">IF(COUNTIF(Q93:Q95,"A")&gt;=1,"C",IF(COUNTIF(Q93:Q95,"A")&gt;0,"P"," "))</f>
        <v/>
      </c>
      <c r="R96" s="201" t="str">
        <f t="shared" ref="R96" si="269">IF(COUNTIF(R93:R95,"A")&gt;=1,"C",IF(COUNTIF(R93:R95,"A")&gt;0,"P"," "))</f>
        <v/>
      </c>
    </row>
    <row r="97" spans="2:18" ht="13.5" thickBot="1">
      <c r="C97" s="67" t="s">
        <v>56</v>
      </c>
      <c r="D97" s="215" t="str">
        <f>IF(COUNTIF(D80:D96,"C")&gt;4,"C",IF(COUNTIF(D80:D96,"C")&gt;0,"P"," "))</f>
        <v/>
      </c>
      <c r="E97" s="215" t="str">
        <f t="shared" ref="E97:R97" si="270">IF(COUNTIF(E80:E96,"C")&gt;4,"C",IF(COUNTIF(E80:E96,"C")&gt;0,"P"," "))</f>
        <v/>
      </c>
      <c r="F97" s="215" t="str">
        <f t="shared" si="270"/>
        <v/>
      </c>
      <c r="G97" s="215" t="str">
        <f t="shared" si="270"/>
        <v/>
      </c>
      <c r="H97" s="215" t="str">
        <f t="shared" si="270"/>
        <v/>
      </c>
      <c r="I97" s="215" t="str">
        <f t="shared" si="270"/>
        <v/>
      </c>
      <c r="J97" s="215" t="str">
        <f t="shared" si="270"/>
        <v/>
      </c>
      <c r="K97" s="215" t="str">
        <f t="shared" si="270"/>
        <v/>
      </c>
      <c r="L97" s="215" t="str">
        <f t="shared" si="270"/>
        <v/>
      </c>
      <c r="M97" s="215" t="str">
        <f t="shared" si="270"/>
        <v/>
      </c>
      <c r="N97" s="215" t="str">
        <f t="shared" si="270"/>
        <v/>
      </c>
      <c r="O97" s="215" t="str">
        <f t="shared" si="270"/>
        <v/>
      </c>
      <c r="P97" s="215" t="str">
        <f t="shared" si="270"/>
        <v/>
      </c>
      <c r="Q97" s="215" t="str">
        <f t="shared" si="270"/>
        <v/>
      </c>
      <c r="R97" s="215" t="str">
        <f t="shared" si="270"/>
        <v/>
      </c>
    </row>
    <row r="98" spans="2:18" ht="15">
      <c r="B98" s="218" t="s">
        <v>235</v>
      </c>
    </row>
    <row r="99" spans="2:18">
      <c r="B99" s="26">
        <v>1</v>
      </c>
      <c r="C99" s="343" t="s">
        <v>510</v>
      </c>
    </row>
    <row r="100" spans="2:18">
      <c r="B100" s="219"/>
      <c r="C100" s="72" t="s">
        <v>515</v>
      </c>
      <c r="D100" s="42"/>
      <c r="E100" s="42"/>
      <c r="F100" s="42"/>
      <c r="G100" s="42"/>
      <c r="H100" s="42"/>
      <c r="I100" s="42"/>
      <c r="J100" s="42"/>
      <c r="K100" s="42"/>
      <c r="L100" s="42"/>
      <c r="M100" s="42"/>
      <c r="N100" s="42"/>
      <c r="O100" s="42"/>
      <c r="P100" s="42"/>
      <c r="Q100" s="42"/>
      <c r="R100" s="42"/>
    </row>
    <row r="101" spans="2:18">
      <c r="B101" s="219"/>
      <c r="C101" s="72" t="s">
        <v>516</v>
      </c>
      <c r="D101" s="42"/>
      <c r="E101" s="42"/>
      <c r="F101" s="42"/>
      <c r="G101" s="42"/>
      <c r="H101" s="42"/>
      <c r="I101" s="42"/>
      <c r="J101" s="42"/>
      <c r="K101" s="42"/>
      <c r="L101" s="42"/>
      <c r="M101" s="42"/>
      <c r="N101" s="42"/>
      <c r="O101" s="42"/>
      <c r="P101" s="42"/>
      <c r="Q101" s="42"/>
      <c r="R101" s="42"/>
    </row>
    <row r="102" spans="2:18">
      <c r="B102" s="219"/>
      <c r="C102" s="72" t="s">
        <v>517</v>
      </c>
      <c r="D102" s="42"/>
      <c r="E102" s="42"/>
      <c r="F102" s="42"/>
      <c r="G102" s="42"/>
      <c r="H102" s="42"/>
      <c r="I102" s="42"/>
      <c r="J102" s="42"/>
      <c r="K102" s="42"/>
      <c r="L102" s="42"/>
      <c r="M102" s="42"/>
      <c r="N102" s="42"/>
      <c r="O102" s="42"/>
      <c r="P102" s="42"/>
      <c r="Q102" s="42"/>
      <c r="R102" s="42"/>
    </row>
    <row r="103" spans="2:18">
      <c r="B103" s="26">
        <v>2</v>
      </c>
      <c r="C103" s="111" t="s">
        <v>511</v>
      </c>
      <c r="D103" s="201" t="str">
        <f>IF(COUNTIF(D100:D102,"A")&gt;=1,"C",IF(COUNTIF(D100:D102,"A")&gt;0,"P"," "))</f>
        <v/>
      </c>
      <c r="E103" s="201" t="str">
        <f t="shared" ref="E103" si="271">IF(COUNTIF(E100:E102,"A")&gt;=1,"C",IF(COUNTIF(E100:E102,"A")&gt;0,"P"," "))</f>
        <v/>
      </c>
      <c r="F103" s="201" t="str">
        <f t="shared" ref="F103" si="272">IF(COUNTIF(F100:F102,"A")&gt;=1,"C",IF(COUNTIF(F100:F102,"A")&gt;0,"P"," "))</f>
        <v/>
      </c>
      <c r="G103" s="201" t="str">
        <f t="shared" ref="G103" si="273">IF(COUNTIF(G100:G102,"A")&gt;=1,"C",IF(COUNTIF(G100:G102,"A")&gt;0,"P"," "))</f>
        <v/>
      </c>
      <c r="H103" s="201" t="str">
        <f t="shared" ref="H103" si="274">IF(COUNTIF(H100:H102,"A")&gt;=1,"C",IF(COUNTIF(H100:H102,"A")&gt;0,"P"," "))</f>
        <v/>
      </c>
      <c r="I103" s="201" t="str">
        <f t="shared" ref="I103" si="275">IF(COUNTIF(I100:I102,"A")&gt;=1,"C",IF(COUNTIF(I100:I102,"A")&gt;0,"P"," "))</f>
        <v/>
      </c>
      <c r="J103" s="201" t="str">
        <f t="shared" ref="J103" si="276">IF(COUNTIF(J100:J102,"A")&gt;=1,"C",IF(COUNTIF(J100:J102,"A")&gt;0,"P"," "))</f>
        <v/>
      </c>
      <c r="K103" s="201" t="str">
        <f t="shared" ref="K103" si="277">IF(COUNTIF(K100:K102,"A")&gt;=1,"C",IF(COUNTIF(K100:K102,"A")&gt;0,"P"," "))</f>
        <v/>
      </c>
      <c r="L103" s="201" t="str">
        <f t="shared" ref="L103" si="278">IF(COUNTIF(L100:L102,"A")&gt;=1,"C",IF(COUNTIF(L100:L102,"A")&gt;0,"P"," "))</f>
        <v/>
      </c>
      <c r="M103" s="201" t="str">
        <f t="shared" ref="M103" si="279">IF(COUNTIF(M100:M102,"A")&gt;=1,"C",IF(COUNTIF(M100:M102,"A")&gt;0,"P"," "))</f>
        <v/>
      </c>
      <c r="N103" s="201" t="str">
        <f t="shared" ref="N103" si="280">IF(COUNTIF(N100:N102,"A")&gt;=1,"C",IF(COUNTIF(N100:N102,"A")&gt;0,"P"," "))</f>
        <v/>
      </c>
      <c r="O103" s="201" t="str">
        <f t="shared" ref="O103" si="281">IF(COUNTIF(O100:O102,"A")&gt;=1,"C",IF(COUNTIF(O100:O102,"A")&gt;0,"P"," "))</f>
        <v/>
      </c>
      <c r="P103" s="201" t="str">
        <f t="shared" ref="P103" si="282">IF(COUNTIF(P100:P102,"A")&gt;=1,"C",IF(COUNTIF(P100:P102,"A")&gt;0,"P"," "))</f>
        <v/>
      </c>
      <c r="Q103" s="201" t="str">
        <f t="shared" ref="Q103" si="283">IF(COUNTIF(Q100:Q102,"A")&gt;=1,"C",IF(COUNTIF(Q100:Q102,"A")&gt;0,"P"," "))</f>
        <v/>
      </c>
      <c r="R103" s="201" t="str">
        <f t="shared" ref="R103" si="284">IF(COUNTIF(R100:R102,"A")&gt;=1,"C",IF(COUNTIF(R100:R102,"A")&gt;0,"P"," "))</f>
        <v/>
      </c>
    </row>
    <row r="104" spans="2:18">
      <c r="B104" s="220"/>
      <c r="C104" s="72" t="s">
        <v>518</v>
      </c>
      <c r="D104" s="42"/>
      <c r="E104" s="42"/>
      <c r="F104" s="42"/>
      <c r="G104" s="42"/>
      <c r="H104" s="42"/>
      <c r="I104" s="42"/>
      <c r="J104" s="42"/>
      <c r="K104" s="42"/>
      <c r="L104" s="42"/>
      <c r="M104" s="42"/>
      <c r="N104" s="42"/>
      <c r="O104" s="42"/>
      <c r="P104" s="42"/>
      <c r="Q104" s="42"/>
      <c r="R104" s="42"/>
    </row>
    <row r="105" spans="2:18">
      <c r="B105" s="220"/>
      <c r="C105" s="72" t="s">
        <v>519</v>
      </c>
      <c r="D105" s="42"/>
      <c r="E105" s="42"/>
      <c r="F105" s="42"/>
      <c r="G105" s="42"/>
      <c r="H105" s="42"/>
      <c r="I105" s="42"/>
      <c r="J105" s="42"/>
      <c r="K105" s="42"/>
      <c r="L105" s="42"/>
      <c r="M105" s="42"/>
      <c r="N105" s="42"/>
      <c r="O105" s="42"/>
      <c r="P105" s="42"/>
      <c r="Q105" s="42"/>
      <c r="R105" s="42"/>
    </row>
    <row r="106" spans="2:18">
      <c r="B106" s="220"/>
      <c r="C106" s="72" t="s">
        <v>520</v>
      </c>
      <c r="D106" s="42"/>
      <c r="E106" s="42"/>
      <c r="F106" s="42"/>
      <c r="G106" s="42"/>
      <c r="H106" s="42"/>
      <c r="I106" s="42"/>
      <c r="J106" s="42"/>
      <c r="K106" s="42"/>
      <c r="L106" s="42"/>
      <c r="M106" s="42"/>
      <c r="N106" s="42"/>
      <c r="O106" s="42"/>
      <c r="P106" s="42"/>
      <c r="Q106" s="42"/>
      <c r="R106" s="42"/>
    </row>
    <row r="107" spans="2:18">
      <c r="B107" s="26">
        <v>3</v>
      </c>
      <c r="C107" s="111" t="s">
        <v>512</v>
      </c>
      <c r="D107" s="201" t="str">
        <f>IF(COUNTIF(D104:D106,"A")&gt;=1,"C",IF(COUNTIF(D104:D106,"A")&gt;0,"P"," "))</f>
        <v/>
      </c>
      <c r="E107" s="201" t="str">
        <f t="shared" ref="E107" si="285">IF(COUNTIF(E104:E106,"A")&gt;=1,"C",IF(COUNTIF(E104:E106,"A")&gt;0,"P"," "))</f>
        <v/>
      </c>
      <c r="F107" s="201" t="str">
        <f t="shared" ref="F107" si="286">IF(COUNTIF(F104:F106,"A")&gt;=1,"C",IF(COUNTIF(F104:F106,"A")&gt;0,"P"," "))</f>
        <v/>
      </c>
      <c r="G107" s="201" t="str">
        <f t="shared" ref="G107" si="287">IF(COUNTIF(G104:G106,"A")&gt;=1,"C",IF(COUNTIF(G104:G106,"A")&gt;0,"P"," "))</f>
        <v/>
      </c>
      <c r="H107" s="201" t="str">
        <f t="shared" ref="H107" si="288">IF(COUNTIF(H104:H106,"A")&gt;=1,"C",IF(COUNTIF(H104:H106,"A")&gt;0,"P"," "))</f>
        <v/>
      </c>
      <c r="I107" s="201" t="str">
        <f t="shared" ref="I107" si="289">IF(COUNTIF(I104:I106,"A")&gt;=1,"C",IF(COUNTIF(I104:I106,"A")&gt;0,"P"," "))</f>
        <v/>
      </c>
      <c r="J107" s="201" t="str">
        <f t="shared" ref="J107" si="290">IF(COUNTIF(J104:J106,"A")&gt;=1,"C",IF(COUNTIF(J104:J106,"A")&gt;0,"P"," "))</f>
        <v/>
      </c>
      <c r="K107" s="201" t="str">
        <f t="shared" ref="K107" si="291">IF(COUNTIF(K104:K106,"A")&gt;=1,"C",IF(COUNTIF(K104:K106,"A")&gt;0,"P"," "))</f>
        <v/>
      </c>
      <c r="L107" s="201" t="str">
        <f t="shared" ref="L107" si="292">IF(COUNTIF(L104:L106,"A")&gt;=1,"C",IF(COUNTIF(L104:L106,"A")&gt;0,"P"," "))</f>
        <v/>
      </c>
      <c r="M107" s="201" t="str">
        <f t="shared" ref="M107" si="293">IF(COUNTIF(M104:M106,"A")&gt;=1,"C",IF(COUNTIF(M104:M106,"A")&gt;0,"P"," "))</f>
        <v/>
      </c>
      <c r="N107" s="201" t="str">
        <f t="shared" ref="N107" si="294">IF(COUNTIF(N104:N106,"A")&gt;=1,"C",IF(COUNTIF(N104:N106,"A")&gt;0,"P"," "))</f>
        <v/>
      </c>
      <c r="O107" s="201" t="str">
        <f t="shared" ref="O107" si="295">IF(COUNTIF(O104:O106,"A")&gt;=1,"C",IF(COUNTIF(O104:O106,"A")&gt;0,"P"," "))</f>
        <v/>
      </c>
      <c r="P107" s="201" t="str">
        <f t="shared" ref="P107" si="296">IF(COUNTIF(P104:P106,"A")&gt;=1,"C",IF(COUNTIF(P104:P106,"A")&gt;0,"P"," "))</f>
        <v/>
      </c>
      <c r="Q107" s="201" t="str">
        <f t="shared" ref="Q107" si="297">IF(COUNTIF(Q104:Q106,"A")&gt;=1,"C",IF(COUNTIF(Q104:Q106,"A")&gt;0,"P"," "))</f>
        <v/>
      </c>
      <c r="R107" s="201" t="str">
        <f t="shared" ref="R107" si="298">IF(COUNTIF(R104:R106,"A")&gt;=1,"C",IF(COUNTIF(R104:R106,"A")&gt;0,"P"," "))</f>
        <v/>
      </c>
    </row>
    <row r="108" spans="2:18">
      <c r="B108" s="220"/>
      <c r="C108" s="222" t="s">
        <v>521</v>
      </c>
      <c r="D108" s="42"/>
      <c r="E108" s="42"/>
      <c r="F108" s="42"/>
      <c r="G108" s="42"/>
      <c r="H108" s="42"/>
      <c r="I108" s="42"/>
      <c r="J108" s="42"/>
      <c r="K108" s="42"/>
      <c r="L108" s="42"/>
      <c r="M108" s="42"/>
      <c r="N108" s="42"/>
      <c r="O108" s="42"/>
      <c r="P108" s="42"/>
      <c r="Q108" s="42"/>
      <c r="R108" s="42"/>
    </row>
    <row r="109" spans="2:18">
      <c r="B109" s="220"/>
      <c r="C109" s="222" t="s">
        <v>522</v>
      </c>
      <c r="D109" s="42"/>
      <c r="E109" s="42"/>
      <c r="F109" s="42"/>
      <c r="G109" s="42"/>
      <c r="H109" s="42"/>
      <c r="I109" s="42"/>
      <c r="J109" s="42"/>
      <c r="K109" s="42"/>
      <c r="L109" s="42"/>
      <c r="M109" s="42"/>
      <c r="N109" s="42"/>
      <c r="O109" s="42"/>
      <c r="P109" s="42"/>
      <c r="Q109" s="42"/>
      <c r="R109" s="42"/>
    </row>
    <row r="110" spans="2:18">
      <c r="B110" s="220"/>
      <c r="C110" s="222" t="s">
        <v>523</v>
      </c>
      <c r="D110" s="42"/>
      <c r="E110" s="42"/>
      <c r="F110" s="42"/>
      <c r="G110" s="42"/>
      <c r="H110" s="42"/>
      <c r="I110" s="42"/>
      <c r="J110" s="42"/>
      <c r="K110" s="42"/>
      <c r="L110" s="42"/>
      <c r="M110" s="42"/>
      <c r="N110" s="42"/>
      <c r="O110" s="42"/>
      <c r="P110" s="42"/>
      <c r="Q110" s="42"/>
      <c r="R110" s="42"/>
    </row>
    <row r="111" spans="2:18">
      <c r="B111" s="26">
        <v>4</v>
      </c>
      <c r="C111" s="111" t="s">
        <v>513</v>
      </c>
      <c r="D111" s="201" t="str">
        <f>IF(COUNTIF(D108:D110,"A")&gt;=1,"C",IF(COUNTIF(D108:D110,"A")&gt;0,"P"," "))</f>
        <v/>
      </c>
      <c r="E111" s="201" t="str">
        <f t="shared" ref="E111" si="299">IF(COUNTIF(E108:E110,"A")&gt;=1,"C",IF(COUNTIF(E108:E110,"A")&gt;0,"P"," "))</f>
        <v/>
      </c>
      <c r="F111" s="201" t="str">
        <f t="shared" ref="F111" si="300">IF(COUNTIF(F108:F110,"A")&gt;=1,"C",IF(COUNTIF(F108:F110,"A")&gt;0,"P"," "))</f>
        <v/>
      </c>
      <c r="G111" s="201" t="str">
        <f t="shared" ref="G111" si="301">IF(COUNTIF(G108:G110,"A")&gt;=1,"C",IF(COUNTIF(G108:G110,"A")&gt;0,"P"," "))</f>
        <v/>
      </c>
      <c r="H111" s="201" t="str">
        <f t="shared" ref="H111" si="302">IF(COUNTIF(H108:H110,"A")&gt;=1,"C",IF(COUNTIF(H108:H110,"A")&gt;0,"P"," "))</f>
        <v/>
      </c>
      <c r="I111" s="201" t="str">
        <f t="shared" ref="I111" si="303">IF(COUNTIF(I108:I110,"A")&gt;=1,"C",IF(COUNTIF(I108:I110,"A")&gt;0,"P"," "))</f>
        <v/>
      </c>
      <c r="J111" s="201" t="str">
        <f t="shared" ref="J111" si="304">IF(COUNTIF(J108:J110,"A")&gt;=1,"C",IF(COUNTIF(J108:J110,"A")&gt;0,"P"," "))</f>
        <v/>
      </c>
      <c r="K111" s="201" t="str">
        <f t="shared" ref="K111" si="305">IF(COUNTIF(K108:K110,"A")&gt;=1,"C",IF(COUNTIF(K108:K110,"A")&gt;0,"P"," "))</f>
        <v/>
      </c>
      <c r="L111" s="201" t="str">
        <f t="shared" ref="L111" si="306">IF(COUNTIF(L108:L110,"A")&gt;=1,"C",IF(COUNTIF(L108:L110,"A")&gt;0,"P"," "))</f>
        <v/>
      </c>
      <c r="M111" s="201" t="str">
        <f t="shared" ref="M111" si="307">IF(COUNTIF(M108:M110,"A")&gt;=1,"C",IF(COUNTIF(M108:M110,"A")&gt;0,"P"," "))</f>
        <v/>
      </c>
      <c r="N111" s="201" t="str">
        <f t="shared" ref="N111" si="308">IF(COUNTIF(N108:N110,"A")&gt;=1,"C",IF(COUNTIF(N108:N110,"A")&gt;0,"P"," "))</f>
        <v/>
      </c>
      <c r="O111" s="201" t="str">
        <f t="shared" ref="O111" si="309">IF(COUNTIF(O108:O110,"A")&gt;=1,"C",IF(COUNTIF(O108:O110,"A")&gt;0,"P"," "))</f>
        <v/>
      </c>
      <c r="P111" s="201" t="str">
        <f t="shared" ref="P111" si="310">IF(COUNTIF(P108:P110,"A")&gt;=1,"C",IF(COUNTIF(P108:P110,"A")&gt;0,"P"," "))</f>
        <v/>
      </c>
      <c r="Q111" s="201" t="str">
        <f t="shared" ref="Q111" si="311">IF(COUNTIF(Q108:Q110,"A")&gt;=1,"C",IF(COUNTIF(Q108:Q110,"A")&gt;0,"P"," "))</f>
        <v/>
      </c>
      <c r="R111" s="201" t="str">
        <f t="shared" ref="R111" si="312">IF(COUNTIF(R108:R110,"A")&gt;=1,"C",IF(COUNTIF(R108:R110,"A")&gt;0,"P"," "))</f>
        <v/>
      </c>
    </row>
    <row r="112" spans="2:18">
      <c r="B112" s="220"/>
      <c r="C112" s="72" t="s">
        <v>524</v>
      </c>
      <c r="D112" s="42"/>
      <c r="E112" s="42"/>
      <c r="F112" s="42"/>
      <c r="G112" s="42"/>
      <c r="H112" s="42"/>
      <c r="I112" s="42"/>
      <c r="J112" s="42"/>
      <c r="K112" s="42"/>
      <c r="L112" s="42"/>
      <c r="M112" s="42"/>
      <c r="N112" s="42"/>
      <c r="O112" s="42"/>
      <c r="P112" s="42"/>
      <c r="Q112" s="42"/>
      <c r="R112" s="42"/>
    </row>
    <row r="113" spans="1:18">
      <c r="B113" s="220"/>
      <c r="C113" s="72" t="s">
        <v>525</v>
      </c>
      <c r="D113" s="42"/>
      <c r="E113" s="42"/>
      <c r="F113" s="42"/>
      <c r="G113" s="42"/>
      <c r="H113" s="42"/>
      <c r="I113" s="42"/>
      <c r="J113" s="42"/>
      <c r="K113" s="42"/>
      <c r="L113" s="42"/>
      <c r="M113" s="42"/>
      <c r="N113" s="42"/>
      <c r="O113" s="42"/>
      <c r="P113" s="42"/>
      <c r="Q113" s="42"/>
      <c r="R113" s="42"/>
    </row>
    <row r="114" spans="1:18">
      <c r="B114" s="220"/>
      <c r="C114" s="72" t="s">
        <v>526</v>
      </c>
      <c r="D114" s="42"/>
      <c r="E114" s="42"/>
      <c r="F114" s="42"/>
      <c r="G114" s="42"/>
      <c r="H114" s="42"/>
      <c r="I114" s="42"/>
      <c r="J114" s="42"/>
      <c r="K114" s="42"/>
      <c r="L114" s="42"/>
      <c r="M114" s="42"/>
      <c r="N114" s="42"/>
      <c r="O114" s="42"/>
      <c r="P114" s="42"/>
      <c r="Q114" s="42"/>
      <c r="R114" s="42"/>
    </row>
    <row r="115" spans="1:18">
      <c r="B115" s="26">
        <v>5</v>
      </c>
      <c r="C115" s="111" t="s">
        <v>514</v>
      </c>
      <c r="D115" s="201" t="str">
        <f>IF(COUNTIF(D112:D114,"A")&gt;=1,"C",IF(COUNTIF(D112:D114,"A")&gt;0,"P"," "))</f>
        <v/>
      </c>
      <c r="E115" s="201" t="str">
        <f t="shared" ref="E115" si="313">IF(COUNTIF(E112:E114,"A")&gt;=1,"C",IF(COUNTIF(E112:E114,"A")&gt;0,"P"," "))</f>
        <v/>
      </c>
      <c r="F115" s="201" t="str">
        <f t="shared" ref="F115" si="314">IF(COUNTIF(F112:F114,"A")&gt;=1,"C",IF(COUNTIF(F112:F114,"A")&gt;0,"P"," "))</f>
        <v/>
      </c>
      <c r="G115" s="201" t="str">
        <f t="shared" ref="G115" si="315">IF(COUNTIF(G112:G114,"A")&gt;=1,"C",IF(COUNTIF(G112:G114,"A")&gt;0,"P"," "))</f>
        <v/>
      </c>
      <c r="H115" s="201" t="str">
        <f t="shared" ref="H115" si="316">IF(COUNTIF(H112:H114,"A")&gt;=1,"C",IF(COUNTIF(H112:H114,"A")&gt;0,"P"," "))</f>
        <v/>
      </c>
      <c r="I115" s="201" t="str">
        <f t="shared" ref="I115" si="317">IF(COUNTIF(I112:I114,"A")&gt;=1,"C",IF(COUNTIF(I112:I114,"A")&gt;0,"P"," "))</f>
        <v/>
      </c>
      <c r="J115" s="201" t="str">
        <f t="shared" ref="J115" si="318">IF(COUNTIF(J112:J114,"A")&gt;=1,"C",IF(COUNTIF(J112:J114,"A")&gt;0,"P"," "))</f>
        <v/>
      </c>
      <c r="K115" s="201" t="str">
        <f t="shared" ref="K115" si="319">IF(COUNTIF(K112:K114,"A")&gt;=1,"C",IF(COUNTIF(K112:K114,"A")&gt;0,"P"," "))</f>
        <v/>
      </c>
      <c r="L115" s="201" t="str">
        <f t="shared" ref="L115" si="320">IF(COUNTIF(L112:L114,"A")&gt;=1,"C",IF(COUNTIF(L112:L114,"A")&gt;0,"P"," "))</f>
        <v/>
      </c>
      <c r="M115" s="201" t="str">
        <f t="shared" ref="M115" si="321">IF(COUNTIF(M112:M114,"A")&gt;=1,"C",IF(COUNTIF(M112:M114,"A")&gt;0,"P"," "))</f>
        <v/>
      </c>
      <c r="N115" s="201" t="str">
        <f t="shared" ref="N115" si="322">IF(COUNTIF(N112:N114,"A")&gt;=1,"C",IF(COUNTIF(N112:N114,"A")&gt;0,"P"," "))</f>
        <v/>
      </c>
      <c r="O115" s="201" t="str">
        <f t="shared" ref="O115" si="323">IF(COUNTIF(O112:O114,"A")&gt;=1,"C",IF(COUNTIF(O112:O114,"A")&gt;0,"P"," "))</f>
        <v/>
      </c>
      <c r="P115" s="201" t="str">
        <f t="shared" ref="P115" si="324">IF(COUNTIF(P112:P114,"A")&gt;=1,"C",IF(COUNTIF(P112:P114,"A")&gt;0,"P"," "))</f>
        <v/>
      </c>
      <c r="Q115" s="201" t="str">
        <f t="shared" ref="Q115" si="325">IF(COUNTIF(Q112:Q114,"A")&gt;=1,"C",IF(COUNTIF(Q112:Q114,"A")&gt;0,"P"," "))</f>
        <v/>
      </c>
      <c r="R115" s="201" t="str">
        <f t="shared" ref="R115" si="326">IF(COUNTIF(R112:R114,"A")&gt;=1,"C",IF(COUNTIF(R112:R114,"A")&gt;0,"P"," "))</f>
        <v/>
      </c>
    </row>
    <row r="116" spans="1:18">
      <c r="B116" s="220"/>
      <c r="C116" s="222" t="s">
        <v>527</v>
      </c>
      <c r="D116" s="42"/>
      <c r="E116" s="42"/>
      <c r="F116" s="42"/>
      <c r="G116" s="42"/>
      <c r="H116" s="42"/>
      <c r="I116" s="42"/>
      <c r="J116" s="42"/>
      <c r="K116" s="42"/>
      <c r="L116" s="42"/>
      <c r="M116" s="42"/>
      <c r="N116" s="42"/>
      <c r="O116" s="42"/>
      <c r="P116" s="42"/>
      <c r="Q116" s="42"/>
      <c r="R116" s="42"/>
    </row>
    <row r="117" spans="1:18">
      <c r="B117" s="220"/>
      <c r="C117" s="222" t="s">
        <v>528</v>
      </c>
      <c r="D117" s="42"/>
      <c r="E117" s="42"/>
      <c r="F117" s="42"/>
      <c r="G117" s="42"/>
      <c r="H117" s="42"/>
      <c r="I117" s="42"/>
      <c r="J117" s="42"/>
      <c r="K117" s="42"/>
      <c r="L117" s="42"/>
      <c r="M117" s="42"/>
      <c r="N117" s="42"/>
      <c r="O117" s="42"/>
      <c r="P117" s="42"/>
      <c r="Q117" s="42"/>
      <c r="R117" s="42"/>
    </row>
    <row r="118" spans="1:18">
      <c r="B118" s="220"/>
      <c r="C118" s="222" t="s">
        <v>529</v>
      </c>
      <c r="D118" s="42"/>
      <c r="E118" s="42"/>
      <c r="F118" s="42"/>
      <c r="G118" s="42"/>
      <c r="H118" s="42"/>
      <c r="I118" s="42"/>
      <c r="J118" s="42"/>
      <c r="K118" s="42"/>
      <c r="L118" s="42"/>
      <c r="M118" s="42"/>
      <c r="N118" s="42"/>
      <c r="O118" s="42"/>
      <c r="P118" s="42"/>
      <c r="Q118" s="42"/>
      <c r="R118" s="42"/>
    </row>
    <row r="119" spans="1:18" ht="1.5" customHeight="1" thickBot="1">
      <c r="D119" s="201" t="str">
        <f>IF(COUNTIF(D116:D118,"A")&gt;=1,"C",IF(COUNTIF(D116:D118,"A")&gt;0,"P"," "))</f>
        <v/>
      </c>
      <c r="E119" s="201" t="str">
        <f t="shared" ref="E119" si="327">IF(COUNTIF(E116:E118,"A")&gt;=1,"C",IF(COUNTIF(E116:E118,"A")&gt;0,"P"," "))</f>
        <v/>
      </c>
      <c r="F119" s="201" t="str">
        <f t="shared" ref="F119" si="328">IF(COUNTIF(F116:F118,"A")&gt;=1,"C",IF(COUNTIF(F116:F118,"A")&gt;0,"P"," "))</f>
        <v/>
      </c>
      <c r="G119" s="201" t="str">
        <f t="shared" ref="G119" si="329">IF(COUNTIF(G116:G118,"A")&gt;=1,"C",IF(COUNTIF(G116:G118,"A")&gt;0,"P"," "))</f>
        <v/>
      </c>
      <c r="H119" s="201" t="str">
        <f t="shared" ref="H119" si="330">IF(COUNTIF(H116:H118,"A")&gt;=1,"C",IF(COUNTIF(H116:H118,"A")&gt;0,"P"," "))</f>
        <v/>
      </c>
      <c r="I119" s="201" t="str">
        <f t="shared" ref="I119" si="331">IF(COUNTIF(I116:I118,"A")&gt;=1,"C",IF(COUNTIF(I116:I118,"A")&gt;0,"P"," "))</f>
        <v/>
      </c>
      <c r="J119" s="201" t="str">
        <f t="shared" ref="J119" si="332">IF(COUNTIF(J116:J118,"A")&gt;=1,"C",IF(COUNTIF(J116:J118,"A")&gt;0,"P"," "))</f>
        <v/>
      </c>
      <c r="K119" s="201" t="str">
        <f t="shared" ref="K119" si="333">IF(COUNTIF(K116:K118,"A")&gt;=1,"C",IF(COUNTIF(K116:K118,"A")&gt;0,"P"," "))</f>
        <v/>
      </c>
      <c r="L119" s="201" t="str">
        <f t="shared" ref="L119" si="334">IF(COUNTIF(L116:L118,"A")&gt;=1,"C",IF(COUNTIF(L116:L118,"A")&gt;0,"P"," "))</f>
        <v/>
      </c>
      <c r="M119" s="201" t="str">
        <f t="shared" ref="M119" si="335">IF(COUNTIF(M116:M118,"A")&gt;=1,"C",IF(COUNTIF(M116:M118,"A")&gt;0,"P"," "))</f>
        <v/>
      </c>
      <c r="N119" s="201" t="str">
        <f t="shared" ref="N119" si="336">IF(COUNTIF(N116:N118,"A")&gt;=1,"C",IF(COUNTIF(N116:N118,"A")&gt;0,"P"," "))</f>
        <v/>
      </c>
      <c r="O119" s="201" t="str">
        <f t="shared" ref="O119" si="337">IF(COUNTIF(O116:O118,"A")&gt;=1,"C",IF(COUNTIF(O116:O118,"A")&gt;0,"P"," "))</f>
        <v/>
      </c>
      <c r="P119" s="201" t="str">
        <f t="shared" ref="P119" si="338">IF(COUNTIF(P116:P118,"A")&gt;=1,"C",IF(COUNTIF(P116:P118,"A")&gt;0,"P"," "))</f>
        <v/>
      </c>
      <c r="Q119" s="201" t="str">
        <f t="shared" ref="Q119" si="339">IF(COUNTIF(Q116:Q118,"A")&gt;=1,"C",IF(COUNTIF(Q116:Q118,"A")&gt;0,"P"," "))</f>
        <v/>
      </c>
      <c r="R119" s="201" t="str">
        <f t="shared" ref="R119" si="340">IF(COUNTIF(R116:R118,"A")&gt;=1,"C",IF(COUNTIF(R116:R118,"A")&gt;0,"P"," "))</f>
        <v/>
      </c>
    </row>
    <row r="120" spans="1:18" ht="13.5" thickBot="1">
      <c r="C120" s="67" t="s">
        <v>56</v>
      </c>
      <c r="D120" s="215" t="str">
        <f>IF(COUNTIF(D103:D119,"C")&gt;4,"C",IF(COUNTIF(D103:D119,"C")&gt;0,"P"," "))</f>
        <v/>
      </c>
      <c r="E120" s="215" t="str">
        <f t="shared" ref="E120:R120" si="341">IF(COUNTIF(E103:E119,"C")&gt;4,"C",IF(COUNTIF(E103:E119,"C")&gt;0,"P"," "))</f>
        <v/>
      </c>
      <c r="F120" s="215" t="str">
        <f t="shared" si="341"/>
        <v/>
      </c>
      <c r="G120" s="215" t="str">
        <f t="shared" si="341"/>
        <v/>
      </c>
      <c r="H120" s="215" t="str">
        <f t="shared" si="341"/>
        <v/>
      </c>
      <c r="I120" s="215" t="str">
        <f t="shared" si="341"/>
        <v/>
      </c>
      <c r="J120" s="215" t="str">
        <f t="shared" si="341"/>
        <v/>
      </c>
      <c r="K120" s="215" t="str">
        <f t="shared" si="341"/>
        <v/>
      </c>
      <c r="L120" s="215" t="str">
        <f t="shared" si="341"/>
        <v/>
      </c>
      <c r="M120" s="215" t="str">
        <f t="shared" si="341"/>
        <v/>
      </c>
      <c r="N120" s="215" t="str">
        <f t="shared" si="341"/>
        <v/>
      </c>
      <c r="O120" s="215" t="str">
        <f t="shared" si="341"/>
        <v/>
      </c>
      <c r="P120" s="215" t="str">
        <f t="shared" si="341"/>
        <v/>
      </c>
      <c r="Q120" s="215" t="str">
        <f t="shared" si="341"/>
        <v/>
      </c>
      <c r="R120" s="215" t="str">
        <f t="shared" si="341"/>
        <v/>
      </c>
    </row>
    <row r="121" spans="1:18" ht="18">
      <c r="A121" s="423" t="s">
        <v>120</v>
      </c>
      <c r="B121" s="424"/>
      <c r="C121" s="424"/>
      <c r="D121" s="424"/>
      <c r="E121" s="424"/>
      <c r="F121" s="424"/>
      <c r="G121" s="424"/>
      <c r="H121" s="424"/>
      <c r="I121" s="424"/>
      <c r="J121" s="424"/>
      <c r="K121" s="424"/>
      <c r="L121" s="424"/>
      <c r="M121" s="424"/>
      <c r="N121" s="424"/>
      <c r="O121" s="424"/>
      <c r="P121" s="424"/>
      <c r="Q121" s="424"/>
      <c r="R121" s="424"/>
    </row>
    <row r="122" spans="1:18" ht="15">
      <c r="B122" s="218" t="s">
        <v>236</v>
      </c>
    </row>
    <row r="123" spans="1:18">
      <c r="B123" s="26">
        <v>1</v>
      </c>
      <c r="C123" s="26" t="s">
        <v>530</v>
      </c>
    </row>
    <row r="124" spans="1:18">
      <c r="B124" s="219"/>
      <c r="C124" s="72" t="s">
        <v>535</v>
      </c>
      <c r="D124" s="42"/>
      <c r="E124" s="42"/>
      <c r="F124" s="42"/>
      <c r="G124" s="42"/>
      <c r="H124" s="42"/>
      <c r="I124" s="42"/>
      <c r="J124" s="42"/>
      <c r="K124" s="42"/>
      <c r="L124" s="42"/>
      <c r="M124" s="42"/>
      <c r="N124" s="42"/>
      <c r="O124" s="42"/>
      <c r="P124" s="42"/>
      <c r="Q124" s="42"/>
      <c r="R124" s="42"/>
    </row>
    <row r="125" spans="1:18">
      <c r="B125" s="219"/>
      <c r="C125" s="72" t="s">
        <v>536</v>
      </c>
      <c r="D125" s="42"/>
      <c r="E125" s="42"/>
      <c r="F125" s="42"/>
      <c r="G125" s="42"/>
      <c r="H125" s="42"/>
      <c r="I125" s="42"/>
      <c r="J125" s="42"/>
      <c r="K125" s="42"/>
      <c r="L125" s="42"/>
      <c r="M125" s="42"/>
      <c r="N125" s="42"/>
      <c r="O125" s="42"/>
      <c r="P125" s="42"/>
      <c r="Q125" s="42"/>
      <c r="R125" s="42"/>
    </row>
    <row r="126" spans="1:18">
      <c r="B126" s="219"/>
      <c r="C126" s="72" t="s">
        <v>537</v>
      </c>
      <c r="D126" s="42"/>
      <c r="E126" s="42"/>
      <c r="F126" s="42"/>
      <c r="G126" s="42"/>
      <c r="H126" s="42"/>
      <c r="I126" s="42"/>
      <c r="J126" s="42"/>
      <c r="K126" s="42"/>
      <c r="L126" s="42"/>
      <c r="M126" s="42"/>
      <c r="N126" s="42"/>
      <c r="O126" s="42"/>
      <c r="P126" s="42"/>
      <c r="Q126" s="42"/>
      <c r="R126" s="42"/>
    </row>
    <row r="127" spans="1:18">
      <c r="B127" s="26">
        <v>2</v>
      </c>
      <c r="C127" s="111" t="s">
        <v>531</v>
      </c>
      <c r="D127" s="201" t="str">
        <f>IF(COUNTIF(D124:D126,"A")&gt;=1,"C",IF(COUNTIF(D124:D126,"A")&gt;0,"P"," "))</f>
        <v/>
      </c>
      <c r="E127" s="201" t="str">
        <f t="shared" ref="E127" si="342">IF(COUNTIF(E124:E126,"A")&gt;=1,"C",IF(COUNTIF(E124:E126,"A")&gt;0,"P"," "))</f>
        <v/>
      </c>
      <c r="F127" s="201" t="str">
        <f t="shared" ref="F127" si="343">IF(COUNTIF(F124:F126,"A")&gt;=1,"C",IF(COUNTIF(F124:F126,"A")&gt;0,"P"," "))</f>
        <v/>
      </c>
      <c r="G127" s="201" t="str">
        <f t="shared" ref="G127" si="344">IF(COUNTIF(G124:G126,"A")&gt;=1,"C",IF(COUNTIF(G124:G126,"A")&gt;0,"P"," "))</f>
        <v/>
      </c>
      <c r="H127" s="201" t="str">
        <f t="shared" ref="H127" si="345">IF(COUNTIF(H124:H126,"A")&gt;=1,"C",IF(COUNTIF(H124:H126,"A")&gt;0,"P"," "))</f>
        <v/>
      </c>
      <c r="I127" s="201" t="str">
        <f t="shared" ref="I127" si="346">IF(COUNTIF(I124:I126,"A")&gt;=1,"C",IF(COUNTIF(I124:I126,"A")&gt;0,"P"," "))</f>
        <v/>
      </c>
      <c r="J127" s="201" t="str">
        <f t="shared" ref="J127" si="347">IF(COUNTIF(J124:J126,"A")&gt;=1,"C",IF(COUNTIF(J124:J126,"A")&gt;0,"P"," "))</f>
        <v/>
      </c>
      <c r="K127" s="201" t="str">
        <f t="shared" ref="K127" si="348">IF(COUNTIF(K124:K126,"A")&gt;=1,"C",IF(COUNTIF(K124:K126,"A")&gt;0,"P"," "))</f>
        <v/>
      </c>
      <c r="L127" s="201" t="str">
        <f t="shared" ref="L127" si="349">IF(COUNTIF(L124:L126,"A")&gt;=1,"C",IF(COUNTIF(L124:L126,"A")&gt;0,"P"," "))</f>
        <v/>
      </c>
      <c r="M127" s="201" t="str">
        <f t="shared" ref="M127" si="350">IF(COUNTIF(M124:M126,"A")&gt;=1,"C",IF(COUNTIF(M124:M126,"A")&gt;0,"P"," "))</f>
        <v/>
      </c>
      <c r="N127" s="201" t="str">
        <f t="shared" ref="N127" si="351">IF(COUNTIF(N124:N126,"A")&gt;=1,"C",IF(COUNTIF(N124:N126,"A")&gt;0,"P"," "))</f>
        <v/>
      </c>
      <c r="O127" s="201" t="str">
        <f t="shared" ref="O127" si="352">IF(COUNTIF(O124:O126,"A")&gt;=1,"C",IF(COUNTIF(O124:O126,"A")&gt;0,"P"," "))</f>
        <v/>
      </c>
      <c r="P127" s="201" t="str">
        <f t="shared" ref="P127" si="353">IF(COUNTIF(P124:P126,"A")&gt;=1,"C",IF(COUNTIF(P124:P126,"A")&gt;0,"P"," "))</f>
        <v/>
      </c>
      <c r="Q127" s="201" t="str">
        <f t="shared" ref="Q127" si="354">IF(COUNTIF(Q124:Q126,"A")&gt;=1,"C",IF(COUNTIF(Q124:Q126,"A")&gt;0,"P"," "))</f>
        <v/>
      </c>
      <c r="R127" s="201" t="str">
        <f t="shared" ref="R127" si="355">IF(COUNTIF(R124:R126,"A")&gt;=1,"C",IF(COUNTIF(R124:R126,"A")&gt;0,"P"," "))</f>
        <v/>
      </c>
    </row>
    <row r="128" spans="1:18">
      <c r="B128" s="220"/>
      <c r="C128" s="72" t="s">
        <v>538</v>
      </c>
      <c r="D128" s="42"/>
      <c r="E128" s="42"/>
      <c r="F128" s="42"/>
      <c r="G128" s="42"/>
      <c r="H128" s="42"/>
      <c r="I128" s="42"/>
      <c r="J128" s="42"/>
      <c r="K128" s="42"/>
      <c r="L128" s="42"/>
      <c r="M128" s="42"/>
      <c r="N128" s="42"/>
      <c r="O128" s="42"/>
      <c r="P128" s="42"/>
      <c r="Q128" s="42"/>
      <c r="R128" s="42"/>
    </row>
    <row r="129" spans="2:18">
      <c r="B129" s="220"/>
      <c r="C129" s="72" t="s">
        <v>539</v>
      </c>
      <c r="D129" s="42"/>
      <c r="E129" s="42"/>
      <c r="F129" s="42"/>
      <c r="G129" s="42"/>
      <c r="H129" s="42"/>
      <c r="I129" s="42"/>
      <c r="J129" s="42"/>
      <c r="K129" s="42"/>
      <c r="L129" s="42"/>
      <c r="M129" s="42"/>
      <c r="N129" s="42"/>
      <c r="O129" s="42"/>
      <c r="P129" s="42"/>
      <c r="Q129" s="42"/>
      <c r="R129" s="42"/>
    </row>
    <row r="130" spans="2:18">
      <c r="B130" s="220"/>
      <c r="C130" s="72" t="s">
        <v>540</v>
      </c>
      <c r="D130" s="42"/>
      <c r="E130" s="42"/>
      <c r="F130" s="42"/>
      <c r="G130" s="42"/>
      <c r="H130" s="42"/>
      <c r="I130" s="42"/>
      <c r="J130" s="42"/>
      <c r="K130" s="42"/>
      <c r="L130" s="42"/>
      <c r="M130" s="42"/>
      <c r="N130" s="42"/>
      <c r="O130" s="42"/>
      <c r="P130" s="42"/>
      <c r="Q130" s="42"/>
      <c r="R130" s="42"/>
    </row>
    <row r="131" spans="2:18">
      <c r="B131" s="26">
        <v>3</v>
      </c>
      <c r="C131" s="111" t="s">
        <v>532</v>
      </c>
      <c r="D131" s="201" t="str">
        <f>IF(COUNTIF(D128:D130,"A")&gt;=1,"C",IF(COUNTIF(D128:D130,"A")&gt;0,"P"," "))</f>
        <v/>
      </c>
      <c r="E131" s="201" t="str">
        <f t="shared" ref="E131" si="356">IF(COUNTIF(E128:E130,"A")&gt;=1,"C",IF(COUNTIF(E128:E130,"A")&gt;0,"P"," "))</f>
        <v/>
      </c>
      <c r="F131" s="201" t="str">
        <f t="shared" ref="F131" si="357">IF(COUNTIF(F128:F130,"A")&gt;=1,"C",IF(COUNTIF(F128:F130,"A")&gt;0,"P"," "))</f>
        <v/>
      </c>
      <c r="G131" s="201" t="str">
        <f t="shared" ref="G131" si="358">IF(COUNTIF(G128:G130,"A")&gt;=1,"C",IF(COUNTIF(G128:G130,"A")&gt;0,"P"," "))</f>
        <v/>
      </c>
      <c r="H131" s="201" t="str">
        <f t="shared" ref="H131" si="359">IF(COUNTIF(H128:H130,"A")&gt;=1,"C",IF(COUNTIF(H128:H130,"A")&gt;0,"P"," "))</f>
        <v/>
      </c>
      <c r="I131" s="201" t="str">
        <f t="shared" ref="I131" si="360">IF(COUNTIF(I128:I130,"A")&gt;=1,"C",IF(COUNTIF(I128:I130,"A")&gt;0,"P"," "))</f>
        <v/>
      </c>
      <c r="J131" s="201" t="str">
        <f t="shared" ref="J131" si="361">IF(COUNTIF(J128:J130,"A")&gt;=1,"C",IF(COUNTIF(J128:J130,"A")&gt;0,"P"," "))</f>
        <v/>
      </c>
      <c r="K131" s="201" t="str">
        <f t="shared" ref="K131" si="362">IF(COUNTIF(K128:K130,"A")&gt;=1,"C",IF(COUNTIF(K128:K130,"A")&gt;0,"P"," "))</f>
        <v/>
      </c>
      <c r="L131" s="201" t="str">
        <f t="shared" ref="L131" si="363">IF(COUNTIF(L128:L130,"A")&gt;=1,"C",IF(COUNTIF(L128:L130,"A")&gt;0,"P"," "))</f>
        <v/>
      </c>
      <c r="M131" s="201" t="str">
        <f t="shared" ref="M131" si="364">IF(COUNTIF(M128:M130,"A")&gt;=1,"C",IF(COUNTIF(M128:M130,"A")&gt;0,"P"," "))</f>
        <v/>
      </c>
      <c r="N131" s="201" t="str">
        <f t="shared" ref="N131" si="365">IF(COUNTIF(N128:N130,"A")&gt;=1,"C",IF(COUNTIF(N128:N130,"A")&gt;0,"P"," "))</f>
        <v/>
      </c>
      <c r="O131" s="201" t="str">
        <f t="shared" ref="O131" si="366">IF(COUNTIF(O128:O130,"A")&gt;=1,"C",IF(COUNTIF(O128:O130,"A")&gt;0,"P"," "))</f>
        <v/>
      </c>
      <c r="P131" s="201" t="str">
        <f t="shared" ref="P131" si="367">IF(COUNTIF(P128:P130,"A")&gt;=1,"C",IF(COUNTIF(P128:P130,"A")&gt;0,"P"," "))</f>
        <v/>
      </c>
      <c r="Q131" s="201" t="str">
        <f t="shared" ref="Q131" si="368">IF(COUNTIF(Q128:Q130,"A")&gt;=1,"C",IF(COUNTIF(Q128:Q130,"A")&gt;0,"P"," "))</f>
        <v/>
      </c>
      <c r="R131" s="201" t="str">
        <f t="shared" ref="R131" si="369">IF(COUNTIF(R128:R130,"A")&gt;=1,"C",IF(COUNTIF(R128:R130,"A")&gt;0,"P"," "))</f>
        <v/>
      </c>
    </row>
    <row r="132" spans="2:18">
      <c r="B132" s="220"/>
      <c r="C132" s="222" t="s">
        <v>541</v>
      </c>
      <c r="D132" s="42"/>
      <c r="E132" s="42"/>
      <c r="F132" s="42"/>
      <c r="G132" s="42"/>
      <c r="H132" s="42"/>
      <c r="I132" s="42"/>
      <c r="J132" s="42"/>
      <c r="K132" s="42"/>
      <c r="L132" s="42"/>
      <c r="M132" s="42"/>
      <c r="N132" s="42"/>
      <c r="O132" s="42"/>
      <c r="P132" s="42"/>
      <c r="Q132" s="42"/>
      <c r="R132" s="42"/>
    </row>
    <row r="133" spans="2:18">
      <c r="B133" s="220"/>
      <c r="C133" s="222" t="s">
        <v>542</v>
      </c>
      <c r="D133" s="42"/>
      <c r="E133" s="42"/>
      <c r="F133" s="42"/>
      <c r="G133" s="42"/>
      <c r="H133" s="42"/>
      <c r="I133" s="42"/>
      <c r="J133" s="42"/>
      <c r="K133" s="42"/>
      <c r="L133" s="42"/>
      <c r="M133" s="42"/>
      <c r="N133" s="42"/>
      <c r="O133" s="42"/>
      <c r="P133" s="42"/>
      <c r="Q133" s="42"/>
      <c r="R133" s="42"/>
    </row>
    <row r="134" spans="2:18">
      <c r="B134" s="220"/>
      <c r="C134" s="222" t="s">
        <v>543</v>
      </c>
      <c r="D134" s="42"/>
      <c r="E134" s="42"/>
      <c r="F134" s="42"/>
      <c r="G134" s="42"/>
      <c r="H134" s="42"/>
      <c r="I134" s="42"/>
      <c r="J134" s="42"/>
      <c r="K134" s="42"/>
      <c r="L134" s="42"/>
      <c r="M134" s="42"/>
      <c r="N134" s="42"/>
      <c r="O134" s="42"/>
      <c r="P134" s="42"/>
      <c r="Q134" s="42"/>
      <c r="R134" s="42"/>
    </row>
    <row r="135" spans="2:18">
      <c r="B135" s="26">
        <v>4</v>
      </c>
      <c r="C135" s="111" t="s">
        <v>533</v>
      </c>
      <c r="D135" s="201" t="str">
        <f>IF(COUNTIF(D132:D134,"A")&gt;=1,"C",IF(COUNTIF(D132:D134,"A")&gt;0,"P"," "))</f>
        <v/>
      </c>
      <c r="E135" s="201" t="str">
        <f t="shared" ref="E135" si="370">IF(COUNTIF(E132:E134,"A")&gt;=1,"C",IF(COUNTIF(E132:E134,"A")&gt;0,"P"," "))</f>
        <v/>
      </c>
      <c r="F135" s="201" t="str">
        <f t="shared" ref="F135" si="371">IF(COUNTIF(F132:F134,"A")&gt;=1,"C",IF(COUNTIF(F132:F134,"A")&gt;0,"P"," "))</f>
        <v/>
      </c>
      <c r="G135" s="201" t="str">
        <f t="shared" ref="G135" si="372">IF(COUNTIF(G132:G134,"A")&gt;=1,"C",IF(COUNTIF(G132:G134,"A")&gt;0,"P"," "))</f>
        <v/>
      </c>
      <c r="H135" s="201" t="str">
        <f t="shared" ref="H135" si="373">IF(COUNTIF(H132:H134,"A")&gt;=1,"C",IF(COUNTIF(H132:H134,"A")&gt;0,"P"," "))</f>
        <v/>
      </c>
      <c r="I135" s="201" t="str">
        <f t="shared" ref="I135" si="374">IF(COUNTIF(I132:I134,"A")&gt;=1,"C",IF(COUNTIF(I132:I134,"A")&gt;0,"P"," "))</f>
        <v/>
      </c>
      <c r="J135" s="201" t="str">
        <f t="shared" ref="J135" si="375">IF(COUNTIF(J132:J134,"A")&gt;=1,"C",IF(COUNTIF(J132:J134,"A")&gt;0,"P"," "))</f>
        <v/>
      </c>
      <c r="K135" s="201" t="str">
        <f t="shared" ref="K135" si="376">IF(COUNTIF(K132:K134,"A")&gt;=1,"C",IF(COUNTIF(K132:K134,"A")&gt;0,"P"," "))</f>
        <v/>
      </c>
      <c r="L135" s="201" t="str">
        <f t="shared" ref="L135" si="377">IF(COUNTIF(L132:L134,"A")&gt;=1,"C",IF(COUNTIF(L132:L134,"A")&gt;0,"P"," "))</f>
        <v/>
      </c>
      <c r="M135" s="201" t="str">
        <f t="shared" ref="M135" si="378">IF(COUNTIF(M132:M134,"A")&gt;=1,"C",IF(COUNTIF(M132:M134,"A")&gt;0,"P"," "))</f>
        <v/>
      </c>
      <c r="N135" s="201" t="str">
        <f t="shared" ref="N135" si="379">IF(COUNTIF(N132:N134,"A")&gt;=1,"C",IF(COUNTIF(N132:N134,"A")&gt;0,"P"," "))</f>
        <v/>
      </c>
      <c r="O135" s="201" t="str">
        <f t="shared" ref="O135" si="380">IF(COUNTIF(O132:O134,"A")&gt;=1,"C",IF(COUNTIF(O132:O134,"A")&gt;0,"P"," "))</f>
        <v/>
      </c>
      <c r="P135" s="201" t="str">
        <f t="shared" ref="P135" si="381">IF(COUNTIF(P132:P134,"A")&gt;=1,"C",IF(COUNTIF(P132:P134,"A")&gt;0,"P"," "))</f>
        <v/>
      </c>
      <c r="Q135" s="201" t="str">
        <f t="shared" ref="Q135" si="382">IF(COUNTIF(Q132:Q134,"A")&gt;=1,"C",IF(COUNTIF(Q132:Q134,"A")&gt;0,"P"," "))</f>
        <v/>
      </c>
      <c r="R135" s="201" t="str">
        <f t="shared" ref="R135" si="383">IF(COUNTIF(R132:R134,"A")&gt;=1,"C",IF(COUNTIF(R132:R134,"A")&gt;0,"P"," "))</f>
        <v/>
      </c>
    </row>
    <row r="136" spans="2:18">
      <c r="B136" s="220"/>
      <c r="C136" s="222" t="s">
        <v>544</v>
      </c>
      <c r="D136" s="42"/>
      <c r="E136" s="42"/>
      <c r="F136" s="42"/>
      <c r="G136" s="42"/>
      <c r="H136" s="42"/>
      <c r="I136" s="42"/>
      <c r="J136" s="42"/>
      <c r="K136" s="42"/>
      <c r="L136" s="42"/>
      <c r="M136" s="42"/>
      <c r="N136" s="42"/>
      <c r="O136" s="42"/>
      <c r="P136" s="42"/>
      <c r="Q136" s="42"/>
      <c r="R136" s="42"/>
    </row>
    <row r="137" spans="2:18">
      <c r="B137" s="220"/>
      <c r="C137" s="222" t="s">
        <v>545</v>
      </c>
      <c r="D137" s="42"/>
      <c r="E137" s="42"/>
      <c r="F137" s="42"/>
      <c r="G137" s="42"/>
      <c r="H137" s="42"/>
      <c r="I137" s="42"/>
      <c r="J137" s="42"/>
      <c r="K137" s="42"/>
      <c r="L137" s="42"/>
      <c r="M137" s="42"/>
      <c r="N137" s="42"/>
      <c r="O137" s="42"/>
      <c r="P137" s="42"/>
      <c r="Q137" s="42"/>
      <c r="R137" s="42"/>
    </row>
    <row r="138" spans="2:18">
      <c r="B138" s="220"/>
      <c r="C138" s="222" t="s">
        <v>546</v>
      </c>
      <c r="D138" s="42"/>
      <c r="E138" s="42"/>
      <c r="F138" s="42"/>
      <c r="G138" s="42"/>
      <c r="H138" s="42"/>
      <c r="I138" s="42"/>
      <c r="J138" s="42"/>
      <c r="K138" s="42"/>
      <c r="L138" s="42"/>
      <c r="M138" s="42"/>
      <c r="N138" s="42"/>
      <c r="O138" s="42"/>
      <c r="P138" s="42"/>
      <c r="Q138" s="42"/>
      <c r="R138" s="42"/>
    </row>
    <row r="139" spans="2:18">
      <c r="B139" s="26">
        <v>5</v>
      </c>
      <c r="C139" s="111" t="s">
        <v>534</v>
      </c>
      <c r="D139" s="201" t="str">
        <f>IF(COUNTIF(D136:D138,"A")&gt;=1,"C",IF(COUNTIF(D136:D138,"A")&gt;0,"P"," "))</f>
        <v/>
      </c>
      <c r="E139" s="201" t="str">
        <f t="shared" ref="E139" si="384">IF(COUNTIF(E136:E138,"A")&gt;=1,"C",IF(COUNTIF(E136:E138,"A")&gt;0,"P"," "))</f>
        <v/>
      </c>
      <c r="F139" s="201" t="str">
        <f t="shared" ref="F139" si="385">IF(COUNTIF(F136:F138,"A")&gt;=1,"C",IF(COUNTIF(F136:F138,"A")&gt;0,"P"," "))</f>
        <v/>
      </c>
      <c r="G139" s="201" t="str">
        <f t="shared" ref="G139" si="386">IF(COUNTIF(G136:G138,"A")&gt;=1,"C",IF(COUNTIF(G136:G138,"A")&gt;0,"P"," "))</f>
        <v/>
      </c>
      <c r="H139" s="201" t="str">
        <f t="shared" ref="H139" si="387">IF(COUNTIF(H136:H138,"A")&gt;=1,"C",IF(COUNTIF(H136:H138,"A")&gt;0,"P"," "))</f>
        <v/>
      </c>
      <c r="I139" s="201" t="str">
        <f t="shared" ref="I139" si="388">IF(COUNTIF(I136:I138,"A")&gt;=1,"C",IF(COUNTIF(I136:I138,"A")&gt;0,"P"," "))</f>
        <v/>
      </c>
      <c r="J139" s="201" t="str">
        <f t="shared" ref="J139" si="389">IF(COUNTIF(J136:J138,"A")&gt;=1,"C",IF(COUNTIF(J136:J138,"A")&gt;0,"P"," "))</f>
        <v/>
      </c>
      <c r="K139" s="201" t="str">
        <f t="shared" ref="K139" si="390">IF(COUNTIF(K136:K138,"A")&gt;=1,"C",IF(COUNTIF(K136:K138,"A")&gt;0,"P"," "))</f>
        <v/>
      </c>
      <c r="L139" s="201" t="str">
        <f t="shared" ref="L139" si="391">IF(COUNTIF(L136:L138,"A")&gt;=1,"C",IF(COUNTIF(L136:L138,"A")&gt;0,"P"," "))</f>
        <v/>
      </c>
      <c r="M139" s="201" t="str">
        <f t="shared" ref="M139" si="392">IF(COUNTIF(M136:M138,"A")&gt;=1,"C",IF(COUNTIF(M136:M138,"A")&gt;0,"P"," "))</f>
        <v/>
      </c>
      <c r="N139" s="201" t="str">
        <f t="shared" ref="N139" si="393">IF(COUNTIF(N136:N138,"A")&gt;=1,"C",IF(COUNTIF(N136:N138,"A")&gt;0,"P"," "))</f>
        <v/>
      </c>
      <c r="O139" s="201" t="str">
        <f t="shared" ref="O139" si="394">IF(COUNTIF(O136:O138,"A")&gt;=1,"C",IF(COUNTIF(O136:O138,"A")&gt;0,"P"," "))</f>
        <v/>
      </c>
      <c r="P139" s="201" t="str">
        <f t="shared" ref="P139" si="395">IF(COUNTIF(P136:P138,"A")&gt;=1,"C",IF(COUNTIF(P136:P138,"A")&gt;0,"P"," "))</f>
        <v/>
      </c>
      <c r="Q139" s="201" t="str">
        <f t="shared" ref="Q139" si="396">IF(COUNTIF(Q136:Q138,"A")&gt;=1,"C",IF(COUNTIF(Q136:Q138,"A")&gt;0,"P"," "))</f>
        <v/>
      </c>
      <c r="R139" s="201" t="str">
        <f t="shared" ref="R139" si="397">IF(COUNTIF(R136:R138,"A")&gt;=1,"C",IF(COUNTIF(R136:R138,"A")&gt;0,"P"," "))</f>
        <v/>
      </c>
    </row>
    <row r="140" spans="2:18">
      <c r="B140" s="220"/>
      <c r="C140" s="222" t="s">
        <v>547</v>
      </c>
      <c r="D140" s="42"/>
      <c r="E140" s="42"/>
      <c r="F140" s="42"/>
      <c r="G140" s="42"/>
      <c r="H140" s="42"/>
      <c r="I140" s="42"/>
      <c r="J140" s="42"/>
      <c r="K140" s="42"/>
      <c r="L140" s="42"/>
      <c r="M140" s="42"/>
      <c r="N140" s="42"/>
      <c r="O140" s="42"/>
      <c r="P140" s="42"/>
      <c r="Q140" s="42"/>
      <c r="R140" s="42"/>
    </row>
    <row r="141" spans="2:18">
      <c r="B141" s="220"/>
      <c r="C141" s="222" t="s">
        <v>548</v>
      </c>
      <c r="D141" s="42"/>
      <c r="E141" s="42"/>
      <c r="F141" s="42"/>
      <c r="G141" s="42"/>
      <c r="H141" s="42"/>
      <c r="I141" s="42"/>
      <c r="J141" s="42"/>
      <c r="K141" s="42"/>
      <c r="L141" s="42"/>
      <c r="M141" s="42"/>
      <c r="N141" s="42"/>
      <c r="O141" s="42"/>
      <c r="P141" s="42"/>
      <c r="Q141" s="42"/>
      <c r="R141" s="42"/>
    </row>
    <row r="142" spans="2:18">
      <c r="B142" s="220"/>
      <c r="C142" s="222" t="s">
        <v>549</v>
      </c>
      <c r="D142" s="42"/>
      <c r="E142" s="42"/>
      <c r="F142" s="42"/>
      <c r="G142" s="42"/>
      <c r="H142" s="42"/>
      <c r="I142" s="42"/>
      <c r="J142" s="42"/>
      <c r="K142" s="42"/>
      <c r="L142" s="42"/>
      <c r="M142" s="42"/>
      <c r="N142" s="42"/>
      <c r="O142" s="42"/>
      <c r="P142" s="42"/>
      <c r="Q142" s="42"/>
      <c r="R142" s="42"/>
    </row>
    <row r="143" spans="2:18" ht="1.5" customHeight="1" thickBot="1">
      <c r="D143" s="201" t="str">
        <f>IF(COUNTIF(D140:D142,"A")&gt;=1,"C",IF(COUNTIF(D140:D142,"A")&gt;0,"P"," "))</f>
        <v/>
      </c>
      <c r="E143" s="201" t="str">
        <f t="shared" ref="E143" si="398">IF(COUNTIF(E140:E142,"A")&gt;=1,"C",IF(COUNTIF(E140:E142,"A")&gt;0,"P"," "))</f>
        <v/>
      </c>
      <c r="F143" s="201" t="str">
        <f t="shared" ref="F143" si="399">IF(COUNTIF(F140:F142,"A")&gt;=1,"C",IF(COUNTIF(F140:F142,"A")&gt;0,"P"," "))</f>
        <v/>
      </c>
      <c r="G143" s="201" t="str">
        <f t="shared" ref="G143" si="400">IF(COUNTIF(G140:G142,"A")&gt;=1,"C",IF(COUNTIF(G140:G142,"A")&gt;0,"P"," "))</f>
        <v/>
      </c>
      <c r="H143" s="201" t="str">
        <f t="shared" ref="H143" si="401">IF(COUNTIF(H140:H142,"A")&gt;=1,"C",IF(COUNTIF(H140:H142,"A")&gt;0,"P"," "))</f>
        <v/>
      </c>
      <c r="I143" s="201" t="str">
        <f t="shared" ref="I143" si="402">IF(COUNTIF(I140:I142,"A")&gt;=1,"C",IF(COUNTIF(I140:I142,"A")&gt;0,"P"," "))</f>
        <v/>
      </c>
      <c r="J143" s="201" t="str">
        <f t="shared" ref="J143" si="403">IF(COUNTIF(J140:J142,"A")&gt;=1,"C",IF(COUNTIF(J140:J142,"A")&gt;0,"P"," "))</f>
        <v/>
      </c>
      <c r="K143" s="201" t="str">
        <f t="shared" ref="K143" si="404">IF(COUNTIF(K140:K142,"A")&gt;=1,"C",IF(COUNTIF(K140:K142,"A")&gt;0,"P"," "))</f>
        <v/>
      </c>
      <c r="L143" s="201" t="str">
        <f t="shared" ref="L143" si="405">IF(COUNTIF(L140:L142,"A")&gt;=1,"C",IF(COUNTIF(L140:L142,"A")&gt;0,"P"," "))</f>
        <v/>
      </c>
      <c r="M143" s="201" t="str">
        <f t="shared" ref="M143" si="406">IF(COUNTIF(M140:M142,"A")&gt;=1,"C",IF(COUNTIF(M140:M142,"A")&gt;0,"P"," "))</f>
        <v/>
      </c>
      <c r="N143" s="201" t="str">
        <f t="shared" ref="N143" si="407">IF(COUNTIF(N140:N142,"A")&gt;=1,"C",IF(COUNTIF(N140:N142,"A")&gt;0,"P"," "))</f>
        <v/>
      </c>
      <c r="O143" s="201" t="str">
        <f t="shared" ref="O143" si="408">IF(COUNTIF(O140:O142,"A")&gt;=1,"C",IF(COUNTIF(O140:O142,"A")&gt;0,"P"," "))</f>
        <v/>
      </c>
      <c r="P143" s="201" t="str">
        <f t="shared" ref="P143" si="409">IF(COUNTIF(P140:P142,"A")&gt;=1,"C",IF(COUNTIF(P140:P142,"A")&gt;0,"P"," "))</f>
        <v/>
      </c>
      <c r="Q143" s="201" t="str">
        <f t="shared" ref="Q143" si="410">IF(COUNTIF(Q140:Q142,"A")&gt;=1,"C",IF(COUNTIF(Q140:Q142,"A")&gt;0,"P"," "))</f>
        <v/>
      </c>
      <c r="R143" s="201" t="str">
        <f t="shared" ref="R143" si="411">IF(COUNTIF(R140:R142,"A")&gt;=1,"C",IF(COUNTIF(R140:R142,"A")&gt;0,"P"," "))</f>
        <v/>
      </c>
    </row>
    <row r="144" spans="2:18" ht="13.5" thickBot="1">
      <c r="C144" s="67" t="s">
        <v>56</v>
      </c>
      <c r="D144" s="215" t="str">
        <f>IF(COUNTIF(D127:D143,"C")&gt;4,"C",IF(COUNTIF(D127:D143,"C")&gt;0,"P"," "))</f>
        <v/>
      </c>
      <c r="E144" s="215" t="str">
        <f t="shared" ref="E144:R144" si="412">IF(COUNTIF(E127:E143,"C")&gt;4,"C",IF(COUNTIF(E127:E143,"C")&gt;0,"P"," "))</f>
        <v/>
      </c>
      <c r="F144" s="215" t="str">
        <f t="shared" si="412"/>
        <v/>
      </c>
      <c r="G144" s="215" t="str">
        <f t="shared" si="412"/>
        <v/>
      </c>
      <c r="H144" s="215" t="str">
        <f t="shared" si="412"/>
        <v/>
      </c>
      <c r="I144" s="215" t="str">
        <f t="shared" si="412"/>
        <v/>
      </c>
      <c r="J144" s="215" t="str">
        <f t="shared" si="412"/>
        <v/>
      </c>
      <c r="K144" s="215" t="str">
        <f t="shared" si="412"/>
        <v/>
      </c>
      <c r="L144" s="215" t="str">
        <f t="shared" si="412"/>
        <v/>
      </c>
      <c r="M144" s="215" t="str">
        <f t="shared" si="412"/>
        <v/>
      </c>
      <c r="N144" s="215" t="str">
        <f t="shared" si="412"/>
        <v/>
      </c>
      <c r="O144" s="215" t="str">
        <f t="shared" si="412"/>
        <v/>
      </c>
      <c r="P144" s="215" t="str">
        <f t="shared" si="412"/>
        <v/>
      </c>
      <c r="Q144" s="215" t="str">
        <f t="shared" si="412"/>
        <v/>
      </c>
      <c r="R144" s="215" t="str">
        <f t="shared" si="412"/>
        <v/>
      </c>
    </row>
    <row r="145" spans="2:18" ht="15">
      <c r="B145" s="218" t="s">
        <v>237</v>
      </c>
    </row>
    <row r="146" spans="2:18">
      <c r="B146" s="26">
        <v>1</v>
      </c>
      <c r="C146" s="225" t="s">
        <v>570</v>
      </c>
    </row>
    <row r="147" spans="2:18">
      <c r="B147" s="219"/>
      <c r="C147" s="222" t="s">
        <v>576</v>
      </c>
      <c r="D147" s="42"/>
      <c r="E147" s="42"/>
      <c r="F147" s="42"/>
      <c r="G147" s="42"/>
      <c r="H147" s="42"/>
      <c r="I147" s="42"/>
      <c r="J147" s="42"/>
      <c r="K147" s="42"/>
      <c r="L147" s="42"/>
      <c r="M147" s="42"/>
      <c r="N147" s="42"/>
      <c r="O147" s="42"/>
      <c r="P147" s="42"/>
      <c r="Q147" s="42"/>
      <c r="R147" s="42"/>
    </row>
    <row r="148" spans="2:18">
      <c r="B148" s="219"/>
      <c r="C148" s="222" t="s">
        <v>577</v>
      </c>
      <c r="D148" s="42"/>
      <c r="E148" s="42"/>
      <c r="F148" s="42"/>
      <c r="G148" s="42"/>
      <c r="H148" s="42"/>
      <c r="I148" s="42"/>
      <c r="J148" s="42"/>
      <c r="K148" s="42"/>
      <c r="L148" s="42"/>
      <c r="M148" s="42"/>
      <c r="N148" s="42"/>
      <c r="O148" s="42"/>
      <c r="P148" s="42"/>
      <c r="Q148" s="42"/>
      <c r="R148" s="42"/>
    </row>
    <row r="149" spans="2:18">
      <c r="B149" s="219"/>
      <c r="C149" s="222" t="s">
        <v>578</v>
      </c>
      <c r="D149" s="42"/>
      <c r="E149" s="42"/>
      <c r="F149" s="42"/>
      <c r="G149" s="42"/>
      <c r="H149" s="42"/>
      <c r="I149" s="42"/>
      <c r="J149" s="42"/>
      <c r="K149" s="42"/>
      <c r="L149" s="42"/>
      <c r="M149" s="42"/>
      <c r="N149" s="42"/>
      <c r="O149" s="42"/>
      <c r="P149" s="42"/>
      <c r="Q149" s="42"/>
      <c r="R149" s="42"/>
    </row>
    <row r="150" spans="2:18">
      <c r="B150" s="26">
        <v>2</v>
      </c>
      <c r="C150" s="221" t="s">
        <v>571</v>
      </c>
      <c r="D150" s="201" t="str">
        <f>IF(COUNTIF(D147:D149,"A")&gt;=1,"C",IF(COUNTIF(D147:D149,"A")&gt;0,"P"," "))</f>
        <v/>
      </c>
      <c r="E150" s="201" t="str">
        <f t="shared" ref="E150" si="413">IF(COUNTIF(E147:E149,"A")&gt;=1,"C",IF(COUNTIF(E147:E149,"A")&gt;0,"P"," "))</f>
        <v/>
      </c>
      <c r="F150" s="201" t="str">
        <f t="shared" ref="F150" si="414">IF(COUNTIF(F147:F149,"A")&gt;=1,"C",IF(COUNTIF(F147:F149,"A")&gt;0,"P"," "))</f>
        <v/>
      </c>
      <c r="G150" s="201" t="str">
        <f t="shared" ref="G150" si="415">IF(COUNTIF(G147:G149,"A")&gt;=1,"C",IF(COUNTIF(G147:G149,"A")&gt;0,"P"," "))</f>
        <v/>
      </c>
      <c r="H150" s="201" t="str">
        <f t="shared" ref="H150" si="416">IF(COUNTIF(H147:H149,"A")&gt;=1,"C",IF(COUNTIF(H147:H149,"A")&gt;0,"P"," "))</f>
        <v/>
      </c>
      <c r="I150" s="201" t="str">
        <f t="shared" ref="I150" si="417">IF(COUNTIF(I147:I149,"A")&gt;=1,"C",IF(COUNTIF(I147:I149,"A")&gt;0,"P"," "))</f>
        <v/>
      </c>
      <c r="J150" s="201" t="str">
        <f t="shared" ref="J150" si="418">IF(COUNTIF(J147:J149,"A")&gt;=1,"C",IF(COUNTIF(J147:J149,"A")&gt;0,"P"," "))</f>
        <v/>
      </c>
      <c r="K150" s="201" t="str">
        <f t="shared" ref="K150" si="419">IF(COUNTIF(K147:K149,"A")&gt;=1,"C",IF(COUNTIF(K147:K149,"A")&gt;0,"P"," "))</f>
        <v/>
      </c>
      <c r="L150" s="201" t="str">
        <f t="shared" ref="L150" si="420">IF(COUNTIF(L147:L149,"A")&gt;=1,"C",IF(COUNTIF(L147:L149,"A")&gt;0,"P"," "))</f>
        <v/>
      </c>
      <c r="M150" s="201" t="str">
        <f t="shared" ref="M150" si="421">IF(COUNTIF(M147:M149,"A")&gt;=1,"C",IF(COUNTIF(M147:M149,"A")&gt;0,"P"," "))</f>
        <v/>
      </c>
      <c r="N150" s="201" t="str">
        <f t="shared" ref="N150" si="422">IF(COUNTIF(N147:N149,"A")&gt;=1,"C",IF(COUNTIF(N147:N149,"A")&gt;0,"P"," "))</f>
        <v/>
      </c>
      <c r="O150" s="201" t="str">
        <f t="shared" ref="O150" si="423">IF(COUNTIF(O147:O149,"A")&gt;=1,"C",IF(COUNTIF(O147:O149,"A")&gt;0,"P"," "))</f>
        <v/>
      </c>
      <c r="P150" s="201" t="str">
        <f t="shared" ref="P150" si="424">IF(COUNTIF(P147:P149,"A")&gt;=1,"C",IF(COUNTIF(P147:P149,"A")&gt;0,"P"," "))</f>
        <v/>
      </c>
      <c r="Q150" s="201" t="str">
        <f t="shared" ref="Q150" si="425">IF(COUNTIF(Q147:Q149,"A")&gt;=1,"C",IF(COUNTIF(Q147:Q149,"A")&gt;0,"P"," "))</f>
        <v/>
      </c>
      <c r="R150" s="201" t="str">
        <f t="shared" ref="R150" si="426">IF(COUNTIF(R147:R149,"A")&gt;=1,"C",IF(COUNTIF(R147:R149,"A")&gt;0,"P"," "))</f>
        <v/>
      </c>
    </row>
    <row r="151" spans="2:18">
      <c r="B151" s="220"/>
      <c r="C151" s="222" t="s">
        <v>579</v>
      </c>
      <c r="D151" s="42"/>
      <c r="E151" s="42"/>
      <c r="F151" s="42"/>
      <c r="G151" s="42"/>
      <c r="H151" s="42"/>
      <c r="I151" s="42"/>
      <c r="J151" s="42"/>
      <c r="K151" s="42"/>
      <c r="L151" s="42"/>
      <c r="M151" s="42"/>
      <c r="N151" s="42"/>
      <c r="O151" s="42"/>
      <c r="P151" s="42"/>
      <c r="Q151" s="42"/>
      <c r="R151" s="42"/>
    </row>
    <row r="152" spans="2:18">
      <c r="B152" s="220"/>
      <c r="C152" s="222" t="s">
        <v>580</v>
      </c>
      <c r="D152" s="42"/>
      <c r="E152" s="42"/>
      <c r="F152" s="42"/>
      <c r="G152" s="42"/>
      <c r="H152" s="42"/>
      <c r="I152" s="42"/>
      <c r="J152" s="42"/>
      <c r="K152" s="42"/>
      <c r="L152" s="42"/>
      <c r="M152" s="42"/>
      <c r="N152" s="42"/>
      <c r="O152" s="42"/>
      <c r="P152" s="42"/>
      <c r="Q152" s="42"/>
      <c r="R152" s="42"/>
    </row>
    <row r="153" spans="2:18">
      <c r="B153" s="220"/>
      <c r="C153" s="222" t="s">
        <v>581</v>
      </c>
      <c r="D153" s="42"/>
      <c r="E153" s="42"/>
      <c r="F153" s="42"/>
      <c r="G153" s="42"/>
      <c r="H153" s="42"/>
      <c r="I153" s="42"/>
      <c r="J153" s="42"/>
      <c r="K153" s="42"/>
      <c r="L153" s="42"/>
      <c r="M153" s="42"/>
      <c r="N153" s="42"/>
      <c r="O153" s="42"/>
      <c r="P153" s="42"/>
      <c r="Q153" s="42"/>
      <c r="R153" s="42"/>
    </row>
    <row r="154" spans="2:18">
      <c r="B154" s="26">
        <v>3</v>
      </c>
      <c r="C154" s="221" t="s">
        <v>572</v>
      </c>
      <c r="D154" s="201" t="str">
        <f>IF(COUNTIF(D151:D153,"A")&gt;=1,"C",IF(COUNTIF(D151:D153,"A")&gt;0,"P"," "))</f>
        <v/>
      </c>
      <c r="E154" s="201" t="str">
        <f t="shared" ref="E154" si="427">IF(COUNTIF(E151:E153,"A")&gt;=1,"C",IF(COUNTIF(E151:E153,"A")&gt;0,"P"," "))</f>
        <v/>
      </c>
      <c r="F154" s="201" t="str">
        <f t="shared" ref="F154" si="428">IF(COUNTIF(F151:F153,"A")&gt;=1,"C",IF(COUNTIF(F151:F153,"A")&gt;0,"P"," "))</f>
        <v/>
      </c>
      <c r="G154" s="201" t="str">
        <f t="shared" ref="G154" si="429">IF(COUNTIF(G151:G153,"A")&gt;=1,"C",IF(COUNTIF(G151:G153,"A")&gt;0,"P"," "))</f>
        <v/>
      </c>
      <c r="H154" s="201" t="str">
        <f t="shared" ref="H154" si="430">IF(COUNTIF(H151:H153,"A")&gt;=1,"C",IF(COUNTIF(H151:H153,"A")&gt;0,"P"," "))</f>
        <v/>
      </c>
      <c r="I154" s="201" t="str">
        <f t="shared" ref="I154" si="431">IF(COUNTIF(I151:I153,"A")&gt;=1,"C",IF(COUNTIF(I151:I153,"A")&gt;0,"P"," "))</f>
        <v/>
      </c>
      <c r="J154" s="201" t="str">
        <f t="shared" ref="J154" si="432">IF(COUNTIF(J151:J153,"A")&gt;=1,"C",IF(COUNTIF(J151:J153,"A")&gt;0,"P"," "))</f>
        <v/>
      </c>
      <c r="K154" s="201" t="str">
        <f t="shared" ref="K154" si="433">IF(COUNTIF(K151:K153,"A")&gt;=1,"C",IF(COUNTIF(K151:K153,"A")&gt;0,"P"," "))</f>
        <v/>
      </c>
      <c r="L154" s="201" t="str">
        <f t="shared" ref="L154" si="434">IF(COUNTIF(L151:L153,"A")&gt;=1,"C",IF(COUNTIF(L151:L153,"A")&gt;0,"P"," "))</f>
        <v/>
      </c>
      <c r="M154" s="201" t="str">
        <f t="shared" ref="M154" si="435">IF(COUNTIF(M151:M153,"A")&gt;=1,"C",IF(COUNTIF(M151:M153,"A")&gt;0,"P"," "))</f>
        <v/>
      </c>
      <c r="N154" s="201" t="str">
        <f t="shared" ref="N154" si="436">IF(COUNTIF(N151:N153,"A")&gt;=1,"C",IF(COUNTIF(N151:N153,"A")&gt;0,"P"," "))</f>
        <v/>
      </c>
      <c r="O154" s="201" t="str">
        <f t="shared" ref="O154" si="437">IF(COUNTIF(O151:O153,"A")&gt;=1,"C",IF(COUNTIF(O151:O153,"A")&gt;0,"P"," "))</f>
        <v/>
      </c>
      <c r="P154" s="201" t="str">
        <f t="shared" ref="P154" si="438">IF(COUNTIF(P151:P153,"A")&gt;=1,"C",IF(COUNTIF(P151:P153,"A")&gt;0,"P"," "))</f>
        <v/>
      </c>
      <c r="Q154" s="201" t="str">
        <f t="shared" ref="Q154" si="439">IF(COUNTIF(Q151:Q153,"A")&gt;=1,"C",IF(COUNTIF(Q151:Q153,"A")&gt;0,"P"," "))</f>
        <v/>
      </c>
      <c r="R154" s="201" t="str">
        <f t="shared" ref="R154" si="440">IF(COUNTIF(R151:R153,"A")&gt;=1,"C",IF(COUNTIF(R151:R153,"A")&gt;0,"P"," "))</f>
        <v/>
      </c>
    </row>
    <row r="155" spans="2:18">
      <c r="B155" s="220"/>
      <c r="C155" s="222" t="s">
        <v>582</v>
      </c>
      <c r="D155" s="42"/>
      <c r="E155" s="42"/>
      <c r="F155" s="42"/>
      <c r="G155" s="42"/>
      <c r="H155" s="42"/>
      <c r="I155" s="42"/>
      <c r="J155" s="42"/>
      <c r="K155" s="42"/>
      <c r="L155" s="42"/>
      <c r="M155" s="42"/>
      <c r="N155" s="42"/>
      <c r="O155" s="42"/>
      <c r="P155" s="42"/>
      <c r="Q155" s="42"/>
      <c r="R155" s="42"/>
    </row>
    <row r="156" spans="2:18">
      <c r="B156" s="220"/>
      <c r="C156" s="222" t="s">
        <v>583</v>
      </c>
      <c r="D156" s="42"/>
      <c r="E156" s="42"/>
      <c r="F156" s="42"/>
      <c r="G156" s="42"/>
      <c r="H156" s="42"/>
      <c r="I156" s="42"/>
      <c r="J156" s="42"/>
      <c r="K156" s="42"/>
      <c r="L156" s="42"/>
      <c r="M156" s="42"/>
      <c r="N156" s="42"/>
      <c r="O156" s="42"/>
      <c r="P156" s="42"/>
      <c r="Q156" s="42"/>
      <c r="R156" s="42"/>
    </row>
    <row r="157" spans="2:18">
      <c r="B157" s="220"/>
      <c r="C157" s="222" t="s">
        <v>584</v>
      </c>
      <c r="D157" s="42"/>
      <c r="E157" s="42"/>
      <c r="F157" s="42"/>
      <c r="G157" s="42"/>
      <c r="H157" s="42"/>
      <c r="I157" s="42"/>
      <c r="J157" s="42"/>
      <c r="K157" s="42"/>
      <c r="L157" s="42"/>
      <c r="M157" s="42"/>
      <c r="N157" s="42"/>
      <c r="O157" s="42"/>
      <c r="P157" s="42"/>
      <c r="Q157" s="42"/>
      <c r="R157" s="42"/>
    </row>
    <row r="158" spans="2:18">
      <c r="B158" s="26">
        <v>4</v>
      </c>
      <c r="C158" s="221" t="s">
        <v>573</v>
      </c>
      <c r="D158" s="201" t="str">
        <f>IF(COUNTIF(D155:D157,"A")&gt;=1,"C",IF(COUNTIF(D155:D157,"A")&gt;0,"P"," "))</f>
        <v/>
      </c>
      <c r="E158" s="201" t="str">
        <f t="shared" ref="E158" si="441">IF(COUNTIF(E155:E157,"A")&gt;=1,"C",IF(COUNTIF(E155:E157,"A")&gt;0,"P"," "))</f>
        <v/>
      </c>
      <c r="F158" s="201" t="str">
        <f t="shared" ref="F158" si="442">IF(COUNTIF(F155:F157,"A")&gt;=1,"C",IF(COUNTIF(F155:F157,"A")&gt;0,"P"," "))</f>
        <v/>
      </c>
      <c r="G158" s="201" t="str">
        <f t="shared" ref="G158" si="443">IF(COUNTIF(G155:G157,"A")&gt;=1,"C",IF(COUNTIF(G155:G157,"A")&gt;0,"P"," "))</f>
        <v/>
      </c>
      <c r="H158" s="201" t="str">
        <f t="shared" ref="H158" si="444">IF(COUNTIF(H155:H157,"A")&gt;=1,"C",IF(COUNTIF(H155:H157,"A")&gt;0,"P"," "))</f>
        <v/>
      </c>
      <c r="I158" s="201" t="str">
        <f t="shared" ref="I158" si="445">IF(COUNTIF(I155:I157,"A")&gt;=1,"C",IF(COUNTIF(I155:I157,"A")&gt;0,"P"," "))</f>
        <v/>
      </c>
      <c r="J158" s="201" t="str">
        <f t="shared" ref="J158" si="446">IF(COUNTIF(J155:J157,"A")&gt;=1,"C",IF(COUNTIF(J155:J157,"A")&gt;0,"P"," "))</f>
        <v/>
      </c>
      <c r="K158" s="201" t="str">
        <f t="shared" ref="K158" si="447">IF(COUNTIF(K155:K157,"A")&gt;=1,"C",IF(COUNTIF(K155:K157,"A")&gt;0,"P"," "))</f>
        <v/>
      </c>
      <c r="L158" s="201" t="str">
        <f t="shared" ref="L158" si="448">IF(COUNTIF(L155:L157,"A")&gt;=1,"C",IF(COUNTIF(L155:L157,"A")&gt;0,"P"," "))</f>
        <v/>
      </c>
      <c r="M158" s="201" t="str">
        <f t="shared" ref="M158" si="449">IF(COUNTIF(M155:M157,"A")&gt;=1,"C",IF(COUNTIF(M155:M157,"A")&gt;0,"P"," "))</f>
        <v/>
      </c>
      <c r="N158" s="201" t="str">
        <f t="shared" ref="N158" si="450">IF(COUNTIF(N155:N157,"A")&gt;=1,"C",IF(COUNTIF(N155:N157,"A")&gt;0,"P"," "))</f>
        <v/>
      </c>
      <c r="O158" s="201" t="str">
        <f t="shared" ref="O158" si="451">IF(COUNTIF(O155:O157,"A")&gt;=1,"C",IF(COUNTIF(O155:O157,"A")&gt;0,"P"," "))</f>
        <v/>
      </c>
      <c r="P158" s="201" t="str">
        <f t="shared" ref="P158" si="452">IF(COUNTIF(P155:P157,"A")&gt;=1,"C",IF(COUNTIF(P155:P157,"A")&gt;0,"P"," "))</f>
        <v/>
      </c>
      <c r="Q158" s="201" t="str">
        <f t="shared" ref="Q158" si="453">IF(COUNTIF(Q155:Q157,"A")&gt;=1,"C",IF(COUNTIF(Q155:Q157,"A")&gt;0,"P"," "))</f>
        <v/>
      </c>
      <c r="R158" s="201" t="str">
        <f t="shared" ref="R158" si="454">IF(COUNTIF(R155:R157,"A")&gt;=1,"C",IF(COUNTIF(R155:R157,"A")&gt;0,"P"," "))</f>
        <v/>
      </c>
    </row>
    <row r="159" spans="2:18">
      <c r="B159" s="220"/>
      <c r="C159" s="222" t="s">
        <v>585</v>
      </c>
      <c r="D159" s="42"/>
      <c r="E159" s="42"/>
      <c r="F159" s="42"/>
      <c r="G159" s="42"/>
      <c r="H159" s="42"/>
      <c r="I159" s="42"/>
      <c r="J159" s="42"/>
      <c r="K159" s="42"/>
      <c r="L159" s="42"/>
      <c r="M159" s="42"/>
      <c r="N159" s="42"/>
      <c r="O159" s="42"/>
      <c r="P159" s="42"/>
      <c r="Q159" s="42"/>
      <c r="R159" s="42"/>
    </row>
    <row r="160" spans="2:18">
      <c r="B160" s="220"/>
      <c r="C160" s="222" t="s">
        <v>586</v>
      </c>
      <c r="D160" s="42"/>
      <c r="E160" s="42"/>
      <c r="F160" s="42"/>
      <c r="G160" s="42"/>
      <c r="H160" s="42"/>
      <c r="I160" s="42"/>
      <c r="J160" s="42"/>
      <c r="K160" s="42"/>
      <c r="L160" s="42"/>
      <c r="M160" s="42"/>
      <c r="N160" s="42"/>
      <c r="O160" s="42"/>
      <c r="P160" s="42"/>
      <c r="Q160" s="42"/>
      <c r="R160" s="42"/>
    </row>
    <row r="161" spans="2:18">
      <c r="B161" s="220"/>
      <c r="C161" s="222" t="s">
        <v>587</v>
      </c>
      <c r="D161" s="42"/>
      <c r="E161" s="42"/>
      <c r="F161" s="42"/>
      <c r="G161" s="42"/>
      <c r="H161" s="42"/>
      <c r="I161" s="42"/>
      <c r="J161" s="42"/>
      <c r="K161" s="42"/>
      <c r="L161" s="42"/>
      <c r="M161" s="42"/>
      <c r="N161" s="42"/>
      <c r="O161" s="42"/>
      <c r="P161" s="42"/>
      <c r="Q161" s="42"/>
      <c r="R161" s="42"/>
    </row>
    <row r="162" spans="2:18">
      <c r="B162" s="26">
        <v>5</v>
      </c>
      <c r="C162" s="221" t="s">
        <v>574</v>
      </c>
      <c r="D162" s="201" t="str">
        <f>IF(COUNTIF(D159:D161,"A")&gt;=1,"C",IF(COUNTIF(D159:D161,"A")&gt;0,"P"," "))</f>
        <v/>
      </c>
      <c r="E162" s="201" t="str">
        <f t="shared" ref="E162" si="455">IF(COUNTIF(E159:E161,"A")&gt;=1,"C",IF(COUNTIF(E159:E161,"A")&gt;0,"P"," "))</f>
        <v/>
      </c>
      <c r="F162" s="201" t="str">
        <f t="shared" ref="F162" si="456">IF(COUNTIF(F159:F161,"A")&gt;=1,"C",IF(COUNTIF(F159:F161,"A")&gt;0,"P"," "))</f>
        <v/>
      </c>
      <c r="G162" s="201" t="str">
        <f t="shared" ref="G162" si="457">IF(COUNTIF(G159:G161,"A")&gt;=1,"C",IF(COUNTIF(G159:G161,"A")&gt;0,"P"," "))</f>
        <v/>
      </c>
      <c r="H162" s="201" t="str">
        <f t="shared" ref="H162" si="458">IF(COUNTIF(H159:H161,"A")&gt;=1,"C",IF(COUNTIF(H159:H161,"A")&gt;0,"P"," "))</f>
        <v/>
      </c>
      <c r="I162" s="201" t="str">
        <f t="shared" ref="I162" si="459">IF(COUNTIF(I159:I161,"A")&gt;=1,"C",IF(COUNTIF(I159:I161,"A")&gt;0,"P"," "))</f>
        <v/>
      </c>
      <c r="J162" s="201" t="str">
        <f t="shared" ref="J162" si="460">IF(COUNTIF(J159:J161,"A")&gt;=1,"C",IF(COUNTIF(J159:J161,"A")&gt;0,"P"," "))</f>
        <v/>
      </c>
      <c r="K162" s="201" t="str">
        <f t="shared" ref="K162" si="461">IF(COUNTIF(K159:K161,"A")&gt;=1,"C",IF(COUNTIF(K159:K161,"A")&gt;0,"P"," "))</f>
        <v/>
      </c>
      <c r="L162" s="201" t="str">
        <f t="shared" ref="L162" si="462">IF(COUNTIF(L159:L161,"A")&gt;=1,"C",IF(COUNTIF(L159:L161,"A")&gt;0,"P"," "))</f>
        <v/>
      </c>
      <c r="M162" s="201" t="str">
        <f t="shared" ref="M162" si="463">IF(COUNTIF(M159:M161,"A")&gt;=1,"C",IF(COUNTIF(M159:M161,"A")&gt;0,"P"," "))</f>
        <v/>
      </c>
      <c r="N162" s="201" t="str">
        <f t="shared" ref="N162" si="464">IF(COUNTIF(N159:N161,"A")&gt;=1,"C",IF(COUNTIF(N159:N161,"A")&gt;0,"P"," "))</f>
        <v/>
      </c>
      <c r="O162" s="201" t="str">
        <f t="shared" ref="O162" si="465">IF(COUNTIF(O159:O161,"A")&gt;=1,"C",IF(COUNTIF(O159:O161,"A")&gt;0,"P"," "))</f>
        <v/>
      </c>
      <c r="P162" s="201" t="str">
        <f t="shared" ref="P162" si="466">IF(COUNTIF(P159:P161,"A")&gt;=1,"C",IF(COUNTIF(P159:P161,"A")&gt;0,"P"," "))</f>
        <v/>
      </c>
      <c r="Q162" s="201" t="str">
        <f t="shared" ref="Q162" si="467">IF(COUNTIF(Q159:Q161,"A")&gt;=1,"C",IF(COUNTIF(Q159:Q161,"A")&gt;0,"P"," "))</f>
        <v/>
      </c>
      <c r="R162" s="201" t="str">
        <f t="shared" ref="R162" si="468">IF(COUNTIF(R159:R161,"A")&gt;=1,"C",IF(COUNTIF(R159:R161,"A")&gt;0,"P"," "))</f>
        <v/>
      </c>
    </row>
    <row r="163" spans="2:18">
      <c r="B163" s="220"/>
      <c r="C163" s="222" t="s">
        <v>588</v>
      </c>
      <c r="D163" s="42"/>
      <c r="E163" s="42"/>
      <c r="F163" s="42"/>
      <c r="G163" s="42"/>
      <c r="H163" s="42"/>
      <c r="I163" s="42"/>
      <c r="J163" s="42"/>
      <c r="K163" s="42"/>
      <c r="L163" s="42"/>
      <c r="M163" s="42"/>
      <c r="N163" s="42"/>
      <c r="O163" s="42"/>
      <c r="P163" s="42"/>
      <c r="Q163" s="42"/>
      <c r="R163" s="42"/>
    </row>
    <row r="164" spans="2:18">
      <c r="B164" s="220"/>
      <c r="C164" s="222" t="s">
        <v>589</v>
      </c>
      <c r="D164" s="42"/>
      <c r="E164" s="42"/>
      <c r="F164" s="42"/>
      <c r="G164" s="42"/>
      <c r="H164" s="42"/>
      <c r="I164" s="42"/>
      <c r="J164" s="42"/>
      <c r="K164" s="42"/>
      <c r="L164" s="42"/>
      <c r="M164" s="42"/>
      <c r="N164" s="42"/>
      <c r="O164" s="42"/>
      <c r="P164" s="42"/>
      <c r="Q164" s="42"/>
      <c r="R164" s="42"/>
    </row>
    <row r="165" spans="2:18">
      <c r="B165" s="220"/>
      <c r="C165" s="222" t="s">
        <v>590</v>
      </c>
      <c r="D165" s="42"/>
      <c r="E165" s="42"/>
      <c r="F165" s="42"/>
      <c r="G165" s="42"/>
      <c r="H165" s="42"/>
      <c r="I165" s="42"/>
      <c r="J165" s="42"/>
      <c r="K165" s="42"/>
      <c r="L165" s="42"/>
      <c r="M165" s="42"/>
      <c r="N165" s="42"/>
      <c r="O165" s="42"/>
      <c r="P165" s="42"/>
      <c r="Q165" s="42"/>
      <c r="R165" s="42"/>
    </row>
    <row r="166" spans="2:18" ht="1.5" customHeight="1" thickBot="1">
      <c r="D166" s="201" t="str">
        <f>IF(COUNTIF(D163:D165,"A")&gt;=1,"C",IF(COUNTIF(D163:D165,"A")&gt;0,"P"," "))</f>
        <v/>
      </c>
      <c r="E166" s="201" t="str">
        <f t="shared" ref="E166" si="469">IF(COUNTIF(E163:E165,"A")&gt;=1,"C",IF(COUNTIF(E163:E165,"A")&gt;0,"P"," "))</f>
        <v/>
      </c>
      <c r="F166" s="201" t="str">
        <f t="shared" ref="F166" si="470">IF(COUNTIF(F163:F165,"A")&gt;=1,"C",IF(COUNTIF(F163:F165,"A")&gt;0,"P"," "))</f>
        <v/>
      </c>
      <c r="G166" s="201" t="str">
        <f t="shared" ref="G166" si="471">IF(COUNTIF(G163:G165,"A")&gt;=1,"C",IF(COUNTIF(G163:G165,"A")&gt;0,"P"," "))</f>
        <v/>
      </c>
      <c r="H166" s="201" t="str">
        <f t="shared" ref="H166" si="472">IF(COUNTIF(H163:H165,"A")&gt;=1,"C",IF(COUNTIF(H163:H165,"A")&gt;0,"P"," "))</f>
        <v/>
      </c>
      <c r="I166" s="201" t="str">
        <f t="shared" ref="I166" si="473">IF(COUNTIF(I163:I165,"A")&gt;=1,"C",IF(COUNTIF(I163:I165,"A")&gt;0,"P"," "))</f>
        <v/>
      </c>
      <c r="J166" s="201" t="str">
        <f t="shared" ref="J166" si="474">IF(COUNTIF(J163:J165,"A")&gt;=1,"C",IF(COUNTIF(J163:J165,"A")&gt;0,"P"," "))</f>
        <v/>
      </c>
      <c r="K166" s="201" t="str">
        <f t="shared" ref="K166" si="475">IF(COUNTIF(K163:K165,"A")&gt;=1,"C",IF(COUNTIF(K163:K165,"A")&gt;0,"P"," "))</f>
        <v/>
      </c>
      <c r="L166" s="201" t="str">
        <f t="shared" ref="L166" si="476">IF(COUNTIF(L163:L165,"A")&gt;=1,"C",IF(COUNTIF(L163:L165,"A")&gt;0,"P"," "))</f>
        <v/>
      </c>
      <c r="M166" s="201" t="str">
        <f t="shared" ref="M166" si="477">IF(COUNTIF(M163:M165,"A")&gt;=1,"C",IF(COUNTIF(M163:M165,"A")&gt;0,"P"," "))</f>
        <v/>
      </c>
      <c r="N166" s="201" t="str">
        <f t="shared" ref="N166" si="478">IF(COUNTIF(N163:N165,"A")&gt;=1,"C",IF(COUNTIF(N163:N165,"A")&gt;0,"P"," "))</f>
        <v/>
      </c>
      <c r="O166" s="201" t="str">
        <f t="shared" ref="O166" si="479">IF(COUNTIF(O163:O165,"A")&gt;=1,"C",IF(COUNTIF(O163:O165,"A")&gt;0,"P"," "))</f>
        <v/>
      </c>
      <c r="P166" s="201" t="str">
        <f t="shared" ref="P166" si="480">IF(COUNTIF(P163:P165,"A")&gt;=1,"C",IF(COUNTIF(P163:P165,"A")&gt;0,"P"," "))</f>
        <v/>
      </c>
      <c r="Q166" s="201" t="str">
        <f t="shared" ref="Q166" si="481">IF(COUNTIF(Q163:Q165,"A")&gt;=1,"C",IF(COUNTIF(Q163:Q165,"A")&gt;0,"P"," "))</f>
        <v/>
      </c>
      <c r="R166" s="201" t="str">
        <f t="shared" ref="R166" si="482">IF(COUNTIF(R163:R165,"A")&gt;=1,"C",IF(COUNTIF(R163:R165,"A")&gt;0,"P"," "))</f>
        <v/>
      </c>
    </row>
    <row r="167" spans="2:18" ht="13.5" thickBot="1">
      <c r="C167" s="67" t="s">
        <v>56</v>
      </c>
      <c r="D167" s="215" t="str">
        <f>IF(COUNTIF(D150:D166,"C")&gt;4,"C",IF(COUNTIF(D150:D166,"C")&gt;0,"P"," "))</f>
        <v/>
      </c>
      <c r="E167" s="215" t="str">
        <f t="shared" ref="E167:R167" si="483">IF(COUNTIF(E150:E166,"C")&gt;4,"C",IF(COUNTIF(E150:E166,"C")&gt;0,"P"," "))</f>
        <v/>
      </c>
      <c r="F167" s="215" t="str">
        <f t="shared" si="483"/>
        <v/>
      </c>
      <c r="G167" s="215" t="str">
        <f t="shared" si="483"/>
        <v/>
      </c>
      <c r="H167" s="215" t="str">
        <f t="shared" si="483"/>
        <v/>
      </c>
      <c r="I167" s="215" t="str">
        <f t="shared" si="483"/>
        <v/>
      </c>
      <c r="J167" s="215" t="str">
        <f t="shared" si="483"/>
        <v/>
      </c>
      <c r="K167" s="215" t="str">
        <f t="shared" si="483"/>
        <v/>
      </c>
      <c r="L167" s="215" t="str">
        <f t="shared" si="483"/>
        <v/>
      </c>
      <c r="M167" s="215" t="str">
        <f t="shared" si="483"/>
        <v/>
      </c>
      <c r="N167" s="215" t="str">
        <f t="shared" si="483"/>
        <v/>
      </c>
      <c r="O167" s="215" t="str">
        <f t="shared" si="483"/>
        <v/>
      </c>
      <c r="P167" s="215" t="str">
        <f t="shared" si="483"/>
        <v/>
      </c>
      <c r="Q167" s="215" t="str">
        <f t="shared" si="483"/>
        <v/>
      </c>
      <c r="R167" s="215" t="str">
        <f t="shared" si="483"/>
        <v/>
      </c>
    </row>
    <row r="168" spans="2:18" ht="15">
      <c r="B168" s="218" t="s">
        <v>61</v>
      </c>
    </row>
    <row r="169" spans="2:18">
      <c r="B169" s="26">
        <v>1</v>
      </c>
      <c r="C169" s="343" t="s">
        <v>591</v>
      </c>
    </row>
    <row r="170" spans="2:18">
      <c r="B170" s="219"/>
      <c r="C170" s="72" t="s">
        <v>592</v>
      </c>
      <c r="D170" s="42"/>
      <c r="E170" s="42"/>
      <c r="F170" s="42"/>
      <c r="G170" s="42"/>
      <c r="H170" s="42"/>
      <c r="I170" s="42"/>
      <c r="J170" s="42"/>
      <c r="K170" s="42"/>
      <c r="L170" s="42"/>
      <c r="M170" s="42"/>
      <c r="N170" s="42"/>
      <c r="O170" s="42"/>
      <c r="P170" s="42"/>
      <c r="Q170" s="42"/>
      <c r="R170" s="42"/>
    </row>
    <row r="171" spans="2:18">
      <c r="B171" s="219"/>
      <c r="C171" s="72" t="s">
        <v>593</v>
      </c>
      <c r="D171" s="42"/>
      <c r="E171" s="42"/>
      <c r="F171" s="42"/>
      <c r="G171" s="42"/>
      <c r="H171" s="42"/>
      <c r="I171" s="42"/>
      <c r="J171" s="42"/>
      <c r="K171" s="42"/>
      <c r="L171" s="42"/>
      <c r="M171" s="42"/>
      <c r="N171" s="42"/>
      <c r="O171" s="42"/>
      <c r="P171" s="42"/>
      <c r="Q171" s="42"/>
      <c r="R171" s="42"/>
    </row>
    <row r="172" spans="2:18">
      <c r="B172" s="219"/>
      <c r="C172" s="72" t="s">
        <v>594</v>
      </c>
      <c r="D172" s="42"/>
      <c r="E172" s="42"/>
      <c r="F172" s="42"/>
      <c r="G172" s="42"/>
      <c r="H172" s="42"/>
      <c r="I172" s="42"/>
      <c r="J172" s="42"/>
      <c r="K172" s="42"/>
      <c r="L172" s="42"/>
      <c r="M172" s="42"/>
      <c r="N172" s="42"/>
      <c r="O172" s="42"/>
      <c r="P172" s="42"/>
      <c r="Q172" s="42"/>
      <c r="R172" s="42"/>
    </row>
    <row r="173" spans="2:18">
      <c r="B173" s="26">
        <v>2</v>
      </c>
      <c r="C173" s="221" t="s">
        <v>595</v>
      </c>
      <c r="D173" s="201" t="str">
        <f>IF(COUNTIF(D170:D172,"A")&gt;=1,"C",IF(COUNTIF(D170:D172,"A")&gt;0,"P"," "))</f>
        <v/>
      </c>
      <c r="E173" s="201" t="str">
        <f t="shared" ref="E173" si="484">IF(COUNTIF(E170:E172,"A")&gt;=1,"C",IF(COUNTIF(E170:E172,"A")&gt;0,"P"," "))</f>
        <v/>
      </c>
      <c r="F173" s="201" t="str">
        <f t="shared" ref="F173" si="485">IF(COUNTIF(F170:F172,"A")&gt;=1,"C",IF(COUNTIF(F170:F172,"A")&gt;0,"P"," "))</f>
        <v/>
      </c>
      <c r="G173" s="201" t="str">
        <f t="shared" ref="G173" si="486">IF(COUNTIF(G170:G172,"A")&gt;=1,"C",IF(COUNTIF(G170:G172,"A")&gt;0,"P"," "))</f>
        <v/>
      </c>
      <c r="H173" s="201" t="str">
        <f t="shared" ref="H173" si="487">IF(COUNTIF(H170:H172,"A")&gt;=1,"C",IF(COUNTIF(H170:H172,"A")&gt;0,"P"," "))</f>
        <v/>
      </c>
      <c r="I173" s="201" t="str">
        <f t="shared" ref="I173" si="488">IF(COUNTIF(I170:I172,"A")&gt;=1,"C",IF(COUNTIF(I170:I172,"A")&gt;0,"P"," "))</f>
        <v/>
      </c>
      <c r="J173" s="201" t="str">
        <f t="shared" ref="J173" si="489">IF(COUNTIF(J170:J172,"A")&gt;=1,"C",IF(COUNTIF(J170:J172,"A")&gt;0,"P"," "))</f>
        <v/>
      </c>
      <c r="K173" s="201" t="str">
        <f t="shared" ref="K173" si="490">IF(COUNTIF(K170:K172,"A")&gt;=1,"C",IF(COUNTIF(K170:K172,"A")&gt;0,"P"," "))</f>
        <v/>
      </c>
      <c r="L173" s="201" t="str">
        <f t="shared" ref="L173" si="491">IF(COUNTIF(L170:L172,"A")&gt;=1,"C",IF(COUNTIF(L170:L172,"A")&gt;0,"P"," "))</f>
        <v/>
      </c>
      <c r="M173" s="201" t="str">
        <f t="shared" ref="M173" si="492">IF(COUNTIF(M170:M172,"A")&gt;=1,"C",IF(COUNTIF(M170:M172,"A")&gt;0,"P"," "))</f>
        <v/>
      </c>
      <c r="N173" s="201" t="str">
        <f t="shared" ref="N173" si="493">IF(COUNTIF(N170:N172,"A")&gt;=1,"C",IF(COUNTIF(N170:N172,"A")&gt;0,"P"," "))</f>
        <v/>
      </c>
      <c r="O173" s="201" t="str">
        <f t="shared" ref="O173" si="494">IF(COUNTIF(O170:O172,"A")&gt;=1,"C",IF(COUNTIF(O170:O172,"A")&gt;0,"P"," "))</f>
        <v/>
      </c>
      <c r="P173" s="201" t="str">
        <f t="shared" ref="P173" si="495">IF(COUNTIF(P170:P172,"A")&gt;=1,"C",IF(COUNTIF(P170:P172,"A")&gt;0,"P"," "))</f>
        <v/>
      </c>
      <c r="Q173" s="201" t="str">
        <f t="shared" ref="Q173" si="496">IF(COUNTIF(Q170:Q172,"A")&gt;=1,"C",IF(COUNTIF(Q170:Q172,"A")&gt;0,"P"," "))</f>
        <v/>
      </c>
      <c r="R173" s="201" t="str">
        <f t="shared" ref="R173" si="497">IF(COUNTIF(R170:R172,"A")&gt;=1,"C",IF(COUNTIF(R170:R172,"A")&gt;0,"P"," "))</f>
        <v/>
      </c>
    </row>
    <row r="174" spans="2:18">
      <c r="B174" s="220"/>
      <c r="C174" s="222" t="s">
        <v>596</v>
      </c>
      <c r="D174" s="42"/>
      <c r="E174" s="42"/>
      <c r="F174" s="42"/>
      <c r="G174" s="42"/>
      <c r="H174" s="42"/>
      <c r="I174" s="42"/>
      <c r="J174" s="42"/>
      <c r="K174" s="42"/>
      <c r="L174" s="42"/>
      <c r="M174" s="42"/>
      <c r="N174" s="42"/>
      <c r="O174" s="42"/>
      <c r="P174" s="42"/>
      <c r="Q174" s="42"/>
      <c r="R174" s="42"/>
    </row>
    <row r="175" spans="2:18">
      <c r="B175" s="220"/>
      <c r="C175" s="222" t="s">
        <v>597</v>
      </c>
      <c r="D175" s="42"/>
      <c r="E175" s="42"/>
      <c r="F175" s="42"/>
      <c r="G175" s="42"/>
      <c r="H175" s="42"/>
      <c r="I175" s="42"/>
      <c r="J175" s="42"/>
      <c r="K175" s="42"/>
      <c r="L175" s="42"/>
      <c r="M175" s="42"/>
      <c r="N175" s="42"/>
      <c r="O175" s="42"/>
      <c r="P175" s="42"/>
      <c r="Q175" s="42"/>
      <c r="R175" s="42"/>
    </row>
    <row r="176" spans="2:18">
      <c r="B176" s="220"/>
      <c r="C176" s="222" t="s">
        <v>598</v>
      </c>
      <c r="D176" s="42"/>
      <c r="E176" s="42"/>
      <c r="F176" s="42"/>
      <c r="G176" s="42"/>
      <c r="H176" s="42"/>
      <c r="I176" s="42"/>
      <c r="J176" s="42"/>
      <c r="K176" s="42"/>
      <c r="L176" s="42"/>
      <c r="M176" s="42"/>
      <c r="N176" s="42"/>
      <c r="O176" s="42"/>
      <c r="P176" s="42"/>
      <c r="Q176" s="42"/>
      <c r="R176" s="42"/>
    </row>
    <row r="177" spans="2:18">
      <c r="B177" s="26">
        <v>3</v>
      </c>
      <c r="C177" s="111" t="s">
        <v>599</v>
      </c>
      <c r="D177" s="201" t="str">
        <f>IF(COUNTIF(D174:D176,"A")&gt;=1,"C",IF(COUNTIF(D174:D176,"A")&gt;0,"P"," "))</f>
        <v/>
      </c>
      <c r="E177" s="201" t="str">
        <f t="shared" ref="E177" si="498">IF(COUNTIF(E174:E176,"A")&gt;=1,"C",IF(COUNTIF(E174:E176,"A")&gt;0,"P"," "))</f>
        <v/>
      </c>
      <c r="F177" s="201" t="str">
        <f t="shared" ref="F177" si="499">IF(COUNTIF(F174:F176,"A")&gt;=1,"C",IF(COUNTIF(F174:F176,"A")&gt;0,"P"," "))</f>
        <v/>
      </c>
      <c r="G177" s="201" t="str">
        <f t="shared" ref="G177" si="500">IF(COUNTIF(G174:G176,"A")&gt;=1,"C",IF(COUNTIF(G174:G176,"A")&gt;0,"P"," "))</f>
        <v/>
      </c>
      <c r="H177" s="201" t="str">
        <f t="shared" ref="H177" si="501">IF(COUNTIF(H174:H176,"A")&gt;=1,"C",IF(COUNTIF(H174:H176,"A")&gt;0,"P"," "))</f>
        <v/>
      </c>
      <c r="I177" s="201" t="str">
        <f t="shared" ref="I177" si="502">IF(COUNTIF(I174:I176,"A")&gt;=1,"C",IF(COUNTIF(I174:I176,"A")&gt;0,"P"," "))</f>
        <v/>
      </c>
      <c r="J177" s="201" t="str">
        <f t="shared" ref="J177" si="503">IF(COUNTIF(J174:J176,"A")&gt;=1,"C",IF(COUNTIF(J174:J176,"A")&gt;0,"P"," "))</f>
        <v/>
      </c>
      <c r="K177" s="201" t="str">
        <f t="shared" ref="K177" si="504">IF(COUNTIF(K174:K176,"A")&gt;=1,"C",IF(COUNTIF(K174:K176,"A")&gt;0,"P"," "))</f>
        <v/>
      </c>
      <c r="L177" s="201" t="str">
        <f t="shared" ref="L177" si="505">IF(COUNTIF(L174:L176,"A")&gt;=1,"C",IF(COUNTIF(L174:L176,"A")&gt;0,"P"," "))</f>
        <v/>
      </c>
      <c r="M177" s="201" t="str">
        <f t="shared" ref="M177" si="506">IF(COUNTIF(M174:M176,"A")&gt;=1,"C",IF(COUNTIF(M174:M176,"A")&gt;0,"P"," "))</f>
        <v/>
      </c>
      <c r="N177" s="201" t="str">
        <f t="shared" ref="N177" si="507">IF(COUNTIF(N174:N176,"A")&gt;=1,"C",IF(COUNTIF(N174:N176,"A")&gt;0,"P"," "))</f>
        <v/>
      </c>
      <c r="O177" s="201" t="str">
        <f t="shared" ref="O177" si="508">IF(COUNTIF(O174:O176,"A")&gt;=1,"C",IF(COUNTIF(O174:O176,"A")&gt;0,"P"," "))</f>
        <v/>
      </c>
      <c r="P177" s="201" t="str">
        <f t="shared" ref="P177" si="509">IF(COUNTIF(P174:P176,"A")&gt;=1,"C",IF(COUNTIF(P174:P176,"A")&gt;0,"P"," "))</f>
        <v/>
      </c>
      <c r="Q177" s="201" t="str">
        <f t="shared" ref="Q177" si="510">IF(COUNTIF(Q174:Q176,"A")&gt;=1,"C",IF(COUNTIF(Q174:Q176,"A")&gt;0,"P"," "))</f>
        <v/>
      </c>
      <c r="R177" s="201" t="str">
        <f t="shared" ref="R177" si="511">IF(COUNTIF(R174:R176,"A")&gt;=1,"C",IF(COUNTIF(R174:R176,"A")&gt;0,"P"," "))</f>
        <v/>
      </c>
    </row>
    <row r="178" spans="2:18">
      <c r="B178" s="220"/>
      <c r="C178" s="72" t="s">
        <v>600</v>
      </c>
      <c r="D178" s="42"/>
      <c r="E178" s="42"/>
      <c r="F178" s="42"/>
      <c r="G178" s="42"/>
      <c r="H178" s="42"/>
      <c r="I178" s="42"/>
      <c r="J178" s="42"/>
      <c r="K178" s="42"/>
      <c r="L178" s="42"/>
      <c r="M178" s="42"/>
      <c r="N178" s="42"/>
      <c r="O178" s="42"/>
      <c r="P178" s="42"/>
      <c r="Q178" s="42"/>
      <c r="R178" s="42"/>
    </row>
    <row r="179" spans="2:18">
      <c r="B179" s="220"/>
      <c r="C179" s="72" t="s">
        <v>601</v>
      </c>
      <c r="D179" s="42"/>
      <c r="E179" s="42"/>
      <c r="F179" s="42"/>
      <c r="G179" s="42"/>
      <c r="H179" s="42"/>
      <c r="I179" s="42"/>
      <c r="J179" s="42"/>
      <c r="K179" s="42"/>
      <c r="L179" s="42"/>
      <c r="M179" s="42"/>
      <c r="N179" s="42"/>
      <c r="O179" s="42"/>
      <c r="P179" s="42"/>
      <c r="Q179" s="42"/>
      <c r="R179" s="42"/>
    </row>
    <row r="180" spans="2:18">
      <c r="B180" s="220"/>
      <c r="C180" s="72" t="s">
        <v>602</v>
      </c>
      <c r="D180" s="42"/>
      <c r="E180" s="42"/>
      <c r="F180" s="42"/>
      <c r="G180" s="42"/>
      <c r="H180" s="42"/>
      <c r="I180" s="42"/>
      <c r="J180" s="42"/>
      <c r="K180" s="42"/>
      <c r="L180" s="42"/>
      <c r="M180" s="42"/>
      <c r="N180" s="42"/>
      <c r="O180" s="42"/>
      <c r="P180" s="42"/>
      <c r="Q180" s="42"/>
      <c r="R180" s="42"/>
    </row>
    <row r="181" spans="2:18">
      <c r="B181" s="26">
        <v>4</v>
      </c>
      <c r="C181" s="221" t="s">
        <v>603</v>
      </c>
      <c r="D181" s="201" t="str">
        <f>IF(COUNTIF(D178:D180,"A")&gt;=1,"C",IF(COUNTIF(D178:D180,"A")&gt;0,"P"," "))</f>
        <v/>
      </c>
      <c r="E181" s="201" t="str">
        <f t="shared" ref="E181" si="512">IF(COUNTIF(E178:E180,"A")&gt;=1,"C",IF(COUNTIF(E178:E180,"A")&gt;0,"P"," "))</f>
        <v/>
      </c>
      <c r="F181" s="201" t="str">
        <f t="shared" ref="F181" si="513">IF(COUNTIF(F178:F180,"A")&gt;=1,"C",IF(COUNTIF(F178:F180,"A")&gt;0,"P"," "))</f>
        <v/>
      </c>
      <c r="G181" s="201" t="str">
        <f t="shared" ref="G181" si="514">IF(COUNTIF(G178:G180,"A")&gt;=1,"C",IF(COUNTIF(G178:G180,"A")&gt;0,"P"," "))</f>
        <v/>
      </c>
      <c r="H181" s="201" t="str">
        <f t="shared" ref="H181" si="515">IF(COUNTIF(H178:H180,"A")&gt;=1,"C",IF(COUNTIF(H178:H180,"A")&gt;0,"P"," "))</f>
        <v/>
      </c>
      <c r="I181" s="201" t="str">
        <f t="shared" ref="I181" si="516">IF(COUNTIF(I178:I180,"A")&gt;=1,"C",IF(COUNTIF(I178:I180,"A")&gt;0,"P"," "))</f>
        <v/>
      </c>
      <c r="J181" s="201" t="str">
        <f t="shared" ref="J181" si="517">IF(COUNTIF(J178:J180,"A")&gt;=1,"C",IF(COUNTIF(J178:J180,"A")&gt;0,"P"," "))</f>
        <v/>
      </c>
      <c r="K181" s="201" t="str">
        <f t="shared" ref="K181" si="518">IF(COUNTIF(K178:K180,"A")&gt;=1,"C",IF(COUNTIF(K178:K180,"A")&gt;0,"P"," "))</f>
        <v/>
      </c>
      <c r="L181" s="201" t="str">
        <f t="shared" ref="L181" si="519">IF(COUNTIF(L178:L180,"A")&gt;=1,"C",IF(COUNTIF(L178:L180,"A")&gt;0,"P"," "))</f>
        <v/>
      </c>
      <c r="M181" s="201" t="str">
        <f t="shared" ref="M181" si="520">IF(COUNTIF(M178:M180,"A")&gt;=1,"C",IF(COUNTIF(M178:M180,"A")&gt;0,"P"," "))</f>
        <v/>
      </c>
      <c r="N181" s="201" t="str">
        <f t="shared" ref="N181" si="521">IF(COUNTIF(N178:N180,"A")&gt;=1,"C",IF(COUNTIF(N178:N180,"A")&gt;0,"P"," "))</f>
        <v/>
      </c>
      <c r="O181" s="201" t="str">
        <f t="shared" ref="O181" si="522">IF(COUNTIF(O178:O180,"A")&gt;=1,"C",IF(COUNTIF(O178:O180,"A")&gt;0,"P"," "))</f>
        <v/>
      </c>
      <c r="P181" s="201" t="str">
        <f t="shared" ref="P181" si="523">IF(COUNTIF(P178:P180,"A")&gt;=1,"C",IF(COUNTIF(P178:P180,"A")&gt;0,"P"," "))</f>
        <v/>
      </c>
      <c r="Q181" s="201" t="str">
        <f t="shared" ref="Q181" si="524">IF(COUNTIF(Q178:Q180,"A")&gt;=1,"C",IF(COUNTIF(Q178:Q180,"A")&gt;0,"P"," "))</f>
        <v/>
      </c>
      <c r="R181" s="201" t="str">
        <f t="shared" ref="R181" si="525">IF(COUNTIF(R178:R180,"A")&gt;=1,"C",IF(COUNTIF(R178:R180,"A")&gt;0,"P"," "))</f>
        <v/>
      </c>
    </row>
    <row r="182" spans="2:18">
      <c r="B182" s="220"/>
      <c r="C182" s="222" t="s">
        <v>604</v>
      </c>
      <c r="D182" s="42"/>
      <c r="E182" s="42"/>
      <c r="F182" s="42"/>
      <c r="G182" s="42"/>
      <c r="H182" s="42"/>
      <c r="I182" s="42"/>
      <c r="J182" s="42"/>
      <c r="K182" s="42"/>
      <c r="L182" s="42"/>
      <c r="M182" s="42"/>
      <c r="N182" s="42"/>
      <c r="O182" s="42"/>
      <c r="P182" s="42"/>
      <c r="Q182" s="42"/>
      <c r="R182" s="42"/>
    </row>
    <row r="183" spans="2:18">
      <c r="B183" s="220"/>
      <c r="C183" s="222" t="s">
        <v>605</v>
      </c>
      <c r="D183" s="42"/>
      <c r="E183" s="42"/>
      <c r="F183" s="42"/>
      <c r="G183" s="42"/>
      <c r="H183" s="42"/>
      <c r="I183" s="42"/>
      <c r="J183" s="42"/>
      <c r="K183" s="42"/>
      <c r="L183" s="42"/>
      <c r="M183" s="42"/>
      <c r="N183" s="42"/>
      <c r="O183" s="42"/>
      <c r="P183" s="42"/>
      <c r="Q183" s="42"/>
      <c r="R183" s="42"/>
    </row>
    <row r="184" spans="2:18">
      <c r="B184" s="220"/>
      <c r="C184" s="222" t="s">
        <v>606</v>
      </c>
      <c r="D184" s="42"/>
      <c r="E184" s="42"/>
      <c r="F184" s="42"/>
      <c r="G184" s="42"/>
      <c r="H184" s="42"/>
      <c r="I184" s="42"/>
      <c r="J184" s="42"/>
      <c r="K184" s="42"/>
      <c r="L184" s="42"/>
      <c r="M184" s="42"/>
      <c r="N184" s="42"/>
      <c r="O184" s="42"/>
      <c r="P184" s="42"/>
      <c r="Q184" s="42"/>
      <c r="R184" s="42"/>
    </row>
    <row r="185" spans="2:18">
      <c r="B185" s="26">
        <v>5</v>
      </c>
      <c r="C185" s="221" t="s">
        <v>607</v>
      </c>
      <c r="D185" s="201" t="str">
        <f>IF(COUNTIF(D182:D184,"A")&gt;=1,"C",IF(COUNTIF(D182:D184,"A")&gt;0,"P"," "))</f>
        <v/>
      </c>
      <c r="E185" s="201" t="str">
        <f t="shared" ref="E185" si="526">IF(COUNTIF(E182:E184,"A")&gt;=1,"C",IF(COUNTIF(E182:E184,"A")&gt;0,"P"," "))</f>
        <v/>
      </c>
      <c r="F185" s="201" t="str">
        <f t="shared" ref="F185" si="527">IF(COUNTIF(F182:F184,"A")&gt;=1,"C",IF(COUNTIF(F182:F184,"A")&gt;0,"P"," "))</f>
        <v/>
      </c>
      <c r="G185" s="201" t="str">
        <f t="shared" ref="G185" si="528">IF(COUNTIF(G182:G184,"A")&gt;=1,"C",IF(COUNTIF(G182:G184,"A")&gt;0,"P"," "))</f>
        <v/>
      </c>
      <c r="H185" s="201" t="str">
        <f t="shared" ref="H185" si="529">IF(COUNTIF(H182:H184,"A")&gt;=1,"C",IF(COUNTIF(H182:H184,"A")&gt;0,"P"," "))</f>
        <v/>
      </c>
      <c r="I185" s="201" t="str">
        <f t="shared" ref="I185" si="530">IF(COUNTIF(I182:I184,"A")&gt;=1,"C",IF(COUNTIF(I182:I184,"A")&gt;0,"P"," "))</f>
        <v/>
      </c>
      <c r="J185" s="201" t="str">
        <f t="shared" ref="J185" si="531">IF(COUNTIF(J182:J184,"A")&gt;=1,"C",IF(COUNTIF(J182:J184,"A")&gt;0,"P"," "))</f>
        <v/>
      </c>
      <c r="K185" s="201" t="str">
        <f t="shared" ref="K185" si="532">IF(COUNTIF(K182:K184,"A")&gt;=1,"C",IF(COUNTIF(K182:K184,"A")&gt;0,"P"," "))</f>
        <v/>
      </c>
      <c r="L185" s="201" t="str">
        <f t="shared" ref="L185" si="533">IF(COUNTIF(L182:L184,"A")&gt;=1,"C",IF(COUNTIF(L182:L184,"A")&gt;0,"P"," "))</f>
        <v/>
      </c>
      <c r="M185" s="201" t="str">
        <f t="shared" ref="M185" si="534">IF(COUNTIF(M182:M184,"A")&gt;=1,"C",IF(COUNTIF(M182:M184,"A")&gt;0,"P"," "))</f>
        <v/>
      </c>
      <c r="N185" s="201" t="str">
        <f t="shared" ref="N185" si="535">IF(COUNTIF(N182:N184,"A")&gt;=1,"C",IF(COUNTIF(N182:N184,"A")&gt;0,"P"," "))</f>
        <v/>
      </c>
      <c r="O185" s="201" t="str">
        <f t="shared" ref="O185" si="536">IF(COUNTIF(O182:O184,"A")&gt;=1,"C",IF(COUNTIF(O182:O184,"A")&gt;0,"P"," "))</f>
        <v/>
      </c>
      <c r="P185" s="201" t="str">
        <f t="shared" ref="P185" si="537">IF(COUNTIF(P182:P184,"A")&gt;=1,"C",IF(COUNTIF(P182:P184,"A")&gt;0,"P"," "))</f>
        <v/>
      </c>
      <c r="Q185" s="201" t="str">
        <f t="shared" ref="Q185" si="538">IF(COUNTIF(Q182:Q184,"A")&gt;=1,"C",IF(COUNTIF(Q182:Q184,"A")&gt;0,"P"," "))</f>
        <v/>
      </c>
      <c r="R185" s="201" t="str">
        <f t="shared" ref="R185" si="539">IF(COUNTIF(R182:R184,"A")&gt;=1,"C",IF(COUNTIF(R182:R184,"A")&gt;0,"P"," "))</f>
        <v/>
      </c>
    </row>
    <row r="186" spans="2:18">
      <c r="B186" s="220"/>
      <c r="C186" s="222" t="s">
        <v>608</v>
      </c>
      <c r="D186" s="42"/>
      <c r="E186" s="42"/>
      <c r="F186" s="42"/>
      <c r="G186" s="42"/>
      <c r="H186" s="42"/>
      <c r="I186" s="42"/>
      <c r="J186" s="42"/>
      <c r="K186" s="42"/>
      <c r="L186" s="42"/>
      <c r="M186" s="42"/>
      <c r="N186" s="42"/>
      <c r="O186" s="42"/>
      <c r="P186" s="42"/>
      <c r="Q186" s="42"/>
      <c r="R186" s="42"/>
    </row>
    <row r="187" spans="2:18">
      <c r="B187" s="220"/>
      <c r="C187" s="222" t="s">
        <v>609</v>
      </c>
      <c r="D187" s="42"/>
      <c r="E187" s="42"/>
      <c r="F187" s="42"/>
      <c r="G187" s="42"/>
      <c r="H187" s="42"/>
      <c r="I187" s="42"/>
      <c r="J187" s="42"/>
      <c r="K187" s="42"/>
      <c r="L187" s="42"/>
      <c r="M187" s="42"/>
      <c r="N187" s="42"/>
      <c r="O187" s="42"/>
      <c r="P187" s="42"/>
      <c r="Q187" s="42"/>
      <c r="R187" s="42"/>
    </row>
    <row r="188" spans="2:18">
      <c r="B188" s="220"/>
      <c r="C188" s="222" t="s">
        <v>610</v>
      </c>
      <c r="D188" s="42"/>
      <c r="E188" s="42"/>
      <c r="F188" s="42"/>
      <c r="G188" s="42"/>
      <c r="H188" s="42"/>
      <c r="I188" s="42"/>
      <c r="J188" s="42"/>
      <c r="K188" s="42"/>
      <c r="L188" s="42"/>
      <c r="M188" s="42"/>
      <c r="N188" s="42"/>
      <c r="O188" s="42"/>
      <c r="P188" s="42"/>
      <c r="Q188" s="42"/>
      <c r="R188" s="42"/>
    </row>
    <row r="189" spans="2:18" ht="1.5" customHeight="1" thickBot="1">
      <c r="D189" s="201" t="str">
        <f>IF(COUNTIF(D186:D188,"A")&gt;=1,"C",IF(COUNTIF(D186:D188,"A")&gt;0,"P"," "))</f>
        <v/>
      </c>
      <c r="E189" s="201" t="str">
        <f t="shared" ref="E189" si="540">IF(COUNTIF(E186:E188,"A")&gt;=1,"C",IF(COUNTIF(E186:E188,"A")&gt;0,"P"," "))</f>
        <v/>
      </c>
      <c r="F189" s="201" t="str">
        <f t="shared" ref="F189" si="541">IF(COUNTIF(F186:F188,"A")&gt;=1,"C",IF(COUNTIF(F186:F188,"A")&gt;0,"P"," "))</f>
        <v/>
      </c>
      <c r="G189" s="201" t="str">
        <f t="shared" ref="G189" si="542">IF(COUNTIF(G186:G188,"A")&gt;=1,"C",IF(COUNTIF(G186:G188,"A")&gt;0,"P"," "))</f>
        <v/>
      </c>
      <c r="H189" s="201" t="str">
        <f t="shared" ref="H189" si="543">IF(COUNTIF(H186:H188,"A")&gt;=1,"C",IF(COUNTIF(H186:H188,"A")&gt;0,"P"," "))</f>
        <v/>
      </c>
      <c r="I189" s="201" t="str">
        <f t="shared" ref="I189" si="544">IF(COUNTIF(I186:I188,"A")&gt;=1,"C",IF(COUNTIF(I186:I188,"A")&gt;0,"P"," "))</f>
        <v/>
      </c>
      <c r="J189" s="201" t="str">
        <f t="shared" ref="J189" si="545">IF(COUNTIF(J186:J188,"A")&gt;=1,"C",IF(COUNTIF(J186:J188,"A")&gt;0,"P"," "))</f>
        <v/>
      </c>
      <c r="K189" s="201" t="str">
        <f t="shared" ref="K189" si="546">IF(COUNTIF(K186:K188,"A")&gt;=1,"C",IF(COUNTIF(K186:K188,"A")&gt;0,"P"," "))</f>
        <v/>
      </c>
      <c r="L189" s="201" t="str">
        <f t="shared" ref="L189" si="547">IF(COUNTIF(L186:L188,"A")&gt;=1,"C",IF(COUNTIF(L186:L188,"A")&gt;0,"P"," "))</f>
        <v/>
      </c>
      <c r="M189" s="201" t="str">
        <f t="shared" ref="M189" si="548">IF(COUNTIF(M186:M188,"A")&gt;=1,"C",IF(COUNTIF(M186:M188,"A")&gt;0,"P"," "))</f>
        <v/>
      </c>
      <c r="N189" s="201" t="str">
        <f t="shared" ref="N189" si="549">IF(COUNTIF(N186:N188,"A")&gt;=1,"C",IF(COUNTIF(N186:N188,"A")&gt;0,"P"," "))</f>
        <v/>
      </c>
      <c r="O189" s="201" t="str">
        <f t="shared" ref="O189" si="550">IF(COUNTIF(O186:O188,"A")&gt;=1,"C",IF(COUNTIF(O186:O188,"A")&gt;0,"P"," "))</f>
        <v/>
      </c>
      <c r="P189" s="201" t="str">
        <f t="shared" ref="P189" si="551">IF(COUNTIF(P186:P188,"A")&gt;=1,"C",IF(COUNTIF(P186:P188,"A")&gt;0,"P"," "))</f>
        <v/>
      </c>
      <c r="Q189" s="201" t="str">
        <f t="shared" ref="Q189" si="552">IF(COUNTIF(Q186:Q188,"A")&gt;=1,"C",IF(COUNTIF(Q186:Q188,"A")&gt;0,"P"," "))</f>
        <v/>
      </c>
      <c r="R189" s="201" t="str">
        <f t="shared" ref="R189" si="553">IF(COUNTIF(R186:R188,"A")&gt;=1,"C",IF(COUNTIF(R186:R188,"A")&gt;0,"P"," "))</f>
        <v/>
      </c>
    </row>
    <row r="190" spans="2:18" ht="13.5" thickBot="1">
      <c r="C190" s="67" t="s">
        <v>56</v>
      </c>
      <c r="D190" s="215" t="str">
        <f>IF(COUNTIF(D173:D189,"C")&gt;4,"C",IF(COUNTIF(D173:D189,"C")&gt;0,"P"," "))</f>
        <v/>
      </c>
      <c r="E190" s="215" t="str">
        <f t="shared" ref="E190:R190" si="554">IF(COUNTIF(E173:E189,"C")&gt;4,"C",IF(COUNTIF(E173:E189,"C")&gt;0,"P"," "))</f>
        <v/>
      </c>
      <c r="F190" s="215" t="str">
        <f t="shared" si="554"/>
        <v/>
      </c>
      <c r="G190" s="215" t="str">
        <f t="shared" si="554"/>
        <v/>
      </c>
      <c r="H190" s="215" t="str">
        <f t="shared" si="554"/>
        <v/>
      </c>
      <c r="I190" s="215" t="str">
        <f t="shared" si="554"/>
        <v/>
      </c>
      <c r="J190" s="215" t="str">
        <f t="shared" si="554"/>
        <v/>
      </c>
      <c r="K190" s="215" t="str">
        <f t="shared" si="554"/>
        <v/>
      </c>
      <c r="L190" s="215" t="str">
        <f t="shared" si="554"/>
        <v/>
      </c>
      <c r="M190" s="215" t="str">
        <f t="shared" si="554"/>
        <v/>
      </c>
      <c r="N190" s="215" t="str">
        <f t="shared" si="554"/>
        <v/>
      </c>
      <c r="O190" s="215" t="str">
        <f t="shared" si="554"/>
        <v/>
      </c>
      <c r="P190" s="215" t="str">
        <f t="shared" si="554"/>
        <v/>
      </c>
      <c r="Q190" s="215" t="str">
        <f t="shared" si="554"/>
        <v/>
      </c>
      <c r="R190" s="215" t="str">
        <f t="shared" si="554"/>
        <v/>
      </c>
    </row>
    <row r="191" spans="2:18" ht="15">
      <c r="B191" s="218" t="s">
        <v>238</v>
      </c>
    </row>
    <row r="192" spans="2:18">
      <c r="B192" s="26">
        <v>1</v>
      </c>
      <c r="C192" s="226" t="s">
        <v>550</v>
      </c>
    </row>
    <row r="193" spans="2:18">
      <c r="B193" s="219"/>
      <c r="C193" s="222" t="s">
        <v>555</v>
      </c>
      <c r="D193" s="42"/>
      <c r="E193" s="42"/>
      <c r="F193" s="42"/>
      <c r="G193" s="42"/>
      <c r="H193" s="42"/>
      <c r="I193" s="42"/>
      <c r="J193" s="42"/>
      <c r="K193" s="42"/>
      <c r="L193" s="42"/>
      <c r="M193" s="42"/>
      <c r="N193" s="42"/>
      <c r="O193" s="42"/>
      <c r="P193" s="42"/>
      <c r="Q193" s="42"/>
      <c r="R193" s="42"/>
    </row>
    <row r="194" spans="2:18">
      <c r="B194" s="219"/>
      <c r="C194" s="222" t="s">
        <v>556</v>
      </c>
      <c r="D194" s="42"/>
      <c r="E194" s="42"/>
      <c r="F194" s="42"/>
      <c r="G194" s="42"/>
      <c r="H194" s="42"/>
      <c r="I194" s="42"/>
      <c r="J194" s="42"/>
      <c r="K194" s="42"/>
      <c r="L194" s="42"/>
      <c r="M194" s="42"/>
      <c r="N194" s="42"/>
      <c r="O194" s="42"/>
      <c r="P194" s="42"/>
      <c r="Q194" s="42"/>
      <c r="R194" s="42"/>
    </row>
    <row r="195" spans="2:18">
      <c r="B195" s="219"/>
      <c r="C195" s="222" t="s">
        <v>557</v>
      </c>
      <c r="D195" s="42"/>
      <c r="E195" s="42"/>
      <c r="F195" s="42"/>
      <c r="G195" s="42"/>
      <c r="H195" s="42"/>
      <c r="I195" s="42"/>
      <c r="J195" s="42"/>
      <c r="K195" s="42"/>
      <c r="L195" s="42"/>
      <c r="M195" s="42"/>
      <c r="N195" s="42"/>
      <c r="O195" s="42"/>
      <c r="P195" s="42"/>
      <c r="Q195" s="42"/>
      <c r="R195" s="42"/>
    </row>
    <row r="196" spans="2:18">
      <c r="B196" s="26">
        <v>2</v>
      </c>
      <c r="C196" s="221" t="s">
        <v>551</v>
      </c>
      <c r="D196" s="201" t="str">
        <f>IF(COUNTIF(D193:D195,"A")&gt;=1,"C",IF(COUNTIF(D193:D195,"A")&gt;0,"P"," "))</f>
        <v/>
      </c>
      <c r="E196" s="201" t="str">
        <f t="shared" ref="E196" si="555">IF(COUNTIF(E193:E195,"A")&gt;=1,"C",IF(COUNTIF(E193:E195,"A")&gt;0,"P"," "))</f>
        <v/>
      </c>
      <c r="F196" s="201" t="str">
        <f t="shared" ref="F196" si="556">IF(COUNTIF(F193:F195,"A")&gt;=1,"C",IF(COUNTIF(F193:F195,"A")&gt;0,"P"," "))</f>
        <v/>
      </c>
      <c r="G196" s="201" t="str">
        <f t="shared" ref="G196" si="557">IF(COUNTIF(G193:G195,"A")&gt;=1,"C",IF(COUNTIF(G193:G195,"A")&gt;0,"P"," "))</f>
        <v/>
      </c>
      <c r="H196" s="201" t="str">
        <f t="shared" ref="H196" si="558">IF(COUNTIF(H193:H195,"A")&gt;=1,"C",IF(COUNTIF(H193:H195,"A")&gt;0,"P"," "))</f>
        <v/>
      </c>
      <c r="I196" s="201" t="str">
        <f t="shared" ref="I196" si="559">IF(COUNTIF(I193:I195,"A")&gt;=1,"C",IF(COUNTIF(I193:I195,"A")&gt;0,"P"," "))</f>
        <v/>
      </c>
      <c r="J196" s="201" t="str">
        <f t="shared" ref="J196" si="560">IF(COUNTIF(J193:J195,"A")&gt;=1,"C",IF(COUNTIF(J193:J195,"A")&gt;0,"P"," "))</f>
        <v/>
      </c>
      <c r="K196" s="201" t="str">
        <f t="shared" ref="K196" si="561">IF(COUNTIF(K193:K195,"A")&gt;=1,"C",IF(COUNTIF(K193:K195,"A")&gt;0,"P"," "))</f>
        <v/>
      </c>
      <c r="L196" s="201" t="str">
        <f t="shared" ref="L196" si="562">IF(COUNTIF(L193:L195,"A")&gt;=1,"C",IF(COUNTIF(L193:L195,"A")&gt;0,"P"," "))</f>
        <v/>
      </c>
      <c r="M196" s="201" t="str">
        <f t="shared" ref="M196" si="563">IF(COUNTIF(M193:M195,"A")&gt;=1,"C",IF(COUNTIF(M193:M195,"A")&gt;0,"P"," "))</f>
        <v/>
      </c>
      <c r="N196" s="201" t="str">
        <f t="shared" ref="N196" si="564">IF(COUNTIF(N193:N195,"A")&gt;=1,"C",IF(COUNTIF(N193:N195,"A")&gt;0,"P"," "))</f>
        <v/>
      </c>
      <c r="O196" s="201" t="str">
        <f t="shared" ref="O196" si="565">IF(COUNTIF(O193:O195,"A")&gt;=1,"C",IF(COUNTIF(O193:O195,"A")&gt;0,"P"," "))</f>
        <v/>
      </c>
      <c r="P196" s="201" t="str">
        <f t="shared" ref="P196" si="566">IF(COUNTIF(P193:P195,"A")&gt;=1,"C",IF(COUNTIF(P193:P195,"A")&gt;0,"P"," "))</f>
        <v/>
      </c>
      <c r="Q196" s="201" t="str">
        <f t="shared" ref="Q196" si="567">IF(COUNTIF(Q193:Q195,"A")&gt;=1,"C",IF(COUNTIF(Q193:Q195,"A")&gt;0,"P"," "))</f>
        <v/>
      </c>
      <c r="R196" s="201" t="str">
        <f t="shared" ref="R196" si="568">IF(COUNTIF(R193:R195,"A")&gt;=1,"C",IF(COUNTIF(R193:R195,"A")&gt;0,"P"," "))</f>
        <v/>
      </c>
    </row>
    <row r="197" spans="2:18">
      <c r="B197" s="220"/>
      <c r="C197" s="222" t="s">
        <v>558</v>
      </c>
      <c r="D197" s="42"/>
      <c r="E197" s="42"/>
      <c r="F197" s="42"/>
      <c r="G197" s="42"/>
      <c r="H197" s="42"/>
      <c r="I197" s="42"/>
      <c r="J197" s="42"/>
      <c r="K197" s="42"/>
      <c r="L197" s="42"/>
      <c r="M197" s="42"/>
      <c r="N197" s="42"/>
      <c r="O197" s="42"/>
      <c r="P197" s="42"/>
      <c r="Q197" s="42"/>
      <c r="R197" s="42"/>
    </row>
    <row r="198" spans="2:18">
      <c r="B198" s="220"/>
      <c r="C198" s="222" t="s">
        <v>559</v>
      </c>
      <c r="D198" s="42"/>
      <c r="E198" s="42"/>
      <c r="F198" s="42"/>
      <c r="G198" s="42"/>
      <c r="H198" s="42"/>
      <c r="I198" s="42"/>
      <c r="J198" s="42"/>
      <c r="K198" s="42"/>
      <c r="L198" s="42"/>
      <c r="M198" s="42"/>
      <c r="N198" s="42"/>
      <c r="O198" s="42"/>
      <c r="P198" s="42"/>
      <c r="Q198" s="42"/>
      <c r="R198" s="42"/>
    </row>
    <row r="199" spans="2:18">
      <c r="B199" s="220"/>
      <c r="C199" s="222" t="s">
        <v>560</v>
      </c>
      <c r="D199" s="42"/>
      <c r="E199" s="42"/>
      <c r="F199" s="42"/>
      <c r="G199" s="42"/>
      <c r="H199" s="42"/>
      <c r="I199" s="42"/>
      <c r="J199" s="42"/>
      <c r="K199" s="42"/>
      <c r="L199" s="42"/>
      <c r="M199" s="42"/>
      <c r="N199" s="42"/>
      <c r="O199" s="42"/>
      <c r="P199" s="42"/>
      <c r="Q199" s="42"/>
      <c r="R199" s="42"/>
    </row>
    <row r="200" spans="2:18">
      <c r="B200" s="26">
        <v>3</v>
      </c>
      <c r="C200" s="221" t="s">
        <v>552</v>
      </c>
      <c r="D200" s="201" t="str">
        <f>IF(COUNTIF(D197:D199,"A")&gt;=1,"C",IF(COUNTIF(D197:D199,"A")&gt;0,"P"," "))</f>
        <v/>
      </c>
      <c r="E200" s="201" t="str">
        <f t="shared" ref="E200" si="569">IF(COUNTIF(E197:E199,"A")&gt;=1,"C",IF(COUNTIF(E197:E199,"A")&gt;0,"P"," "))</f>
        <v/>
      </c>
      <c r="F200" s="201" t="str">
        <f t="shared" ref="F200" si="570">IF(COUNTIF(F197:F199,"A")&gt;=1,"C",IF(COUNTIF(F197:F199,"A")&gt;0,"P"," "))</f>
        <v/>
      </c>
      <c r="G200" s="201" t="str">
        <f t="shared" ref="G200" si="571">IF(COUNTIF(G197:G199,"A")&gt;=1,"C",IF(COUNTIF(G197:G199,"A")&gt;0,"P"," "))</f>
        <v/>
      </c>
      <c r="H200" s="201" t="str">
        <f t="shared" ref="H200" si="572">IF(COUNTIF(H197:H199,"A")&gt;=1,"C",IF(COUNTIF(H197:H199,"A")&gt;0,"P"," "))</f>
        <v/>
      </c>
      <c r="I200" s="201" t="str">
        <f t="shared" ref="I200" si="573">IF(COUNTIF(I197:I199,"A")&gt;=1,"C",IF(COUNTIF(I197:I199,"A")&gt;0,"P"," "))</f>
        <v/>
      </c>
      <c r="J200" s="201" t="str">
        <f t="shared" ref="J200" si="574">IF(COUNTIF(J197:J199,"A")&gt;=1,"C",IF(COUNTIF(J197:J199,"A")&gt;0,"P"," "))</f>
        <v/>
      </c>
      <c r="K200" s="201" t="str">
        <f t="shared" ref="K200" si="575">IF(COUNTIF(K197:K199,"A")&gt;=1,"C",IF(COUNTIF(K197:K199,"A")&gt;0,"P"," "))</f>
        <v/>
      </c>
      <c r="L200" s="201" t="str">
        <f t="shared" ref="L200" si="576">IF(COUNTIF(L197:L199,"A")&gt;=1,"C",IF(COUNTIF(L197:L199,"A")&gt;0,"P"," "))</f>
        <v/>
      </c>
      <c r="M200" s="201" t="str">
        <f t="shared" ref="M200" si="577">IF(COUNTIF(M197:M199,"A")&gt;=1,"C",IF(COUNTIF(M197:M199,"A")&gt;0,"P"," "))</f>
        <v/>
      </c>
      <c r="N200" s="201" t="str">
        <f t="shared" ref="N200" si="578">IF(COUNTIF(N197:N199,"A")&gt;=1,"C",IF(COUNTIF(N197:N199,"A")&gt;0,"P"," "))</f>
        <v/>
      </c>
      <c r="O200" s="201" t="str">
        <f t="shared" ref="O200" si="579">IF(COUNTIF(O197:O199,"A")&gt;=1,"C",IF(COUNTIF(O197:O199,"A")&gt;0,"P"," "))</f>
        <v/>
      </c>
      <c r="P200" s="201" t="str">
        <f t="shared" ref="P200" si="580">IF(COUNTIF(P197:P199,"A")&gt;=1,"C",IF(COUNTIF(P197:P199,"A")&gt;0,"P"," "))</f>
        <v/>
      </c>
      <c r="Q200" s="201" t="str">
        <f t="shared" ref="Q200" si="581">IF(COUNTIF(Q197:Q199,"A")&gt;=1,"C",IF(COUNTIF(Q197:Q199,"A")&gt;0,"P"," "))</f>
        <v/>
      </c>
      <c r="R200" s="201" t="str">
        <f t="shared" ref="R200" si="582">IF(COUNTIF(R197:R199,"A")&gt;=1,"C",IF(COUNTIF(R197:R199,"A")&gt;0,"P"," "))</f>
        <v/>
      </c>
    </row>
    <row r="201" spans="2:18">
      <c r="B201" s="220"/>
      <c r="C201" s="222" t="s">
        <v>561</v>
      </c>
      <c r="D201" s="42"/>
      <c r="E201" s="42"/>
      <c r="F201" s="42"/>
      <c r="G201" s="42"/>
      <c r="H201" s="42"/>
      <c r="I201" s="42"/>
      <c r="J201" s="42"/>
      <c r="K201" s="42"/>
      <c r="L201" s="42"/>
      <c r="M201" s="42"/>
      <c r="N201" s="42"/>
      <c r="O201" s="42"/>
      <c r="P201" s="42"/>
      <c r="Q201" s="42"/>
      <c r="R201" s="42"/>
    </row>
    <row r="202" spans="2:18">
      <c r="B202" s="220"/>
      <c r="C202" s="222" t="s">
        <v>562</v>
      </c>
      <c r="D202" s="42"/>
      <c r="E202" s="42"/>
      <c r="F202" s="42"/>
      <c r="G202" s="42"/>
      <c r="H202" s="42"/>
      <c r="I202" s="42"/>
      <c r="J202" s="42"/>
      <c r="K202" s="42"/>
      <c r="L202" s="42"/>
      <c r="M202" s="42"/>
      <c r="N202" s="42"/>
      <c r="O202" s="42"/>
      <c r="P202" s="42"/>
      <c r="Q202" s="42"/>
      <c r="R202" s="42"/>
    </row>
    <row r="203" spans="2:18">
      <c r="B203" s="220"/>
      <c r="C203" s="222" t="s">
        <v>563</v>
      </c>
      <c r="D203" s="42"/>
      <c r="E203" s="42"/>
      <c r="F203" s="42"/>
      <c r="G203" s="42"/>
      <c r="H203" s="42"/>
      <c r="I203" s="42"/>
      <c r="J203" s="42"/>
      <c r="K203" s="42"/>
      <c r="L203" s="42"/>
      <c r="M203" s="42"/>
      <c r="N203" s="42"/>
      <c r="O203" s="42"/>
      <c r="P203" s="42"/>
      <c r="Q203" s="42"/>
      <c r="R203" s="42"/>
    </row>
    <row r="204" spans="2:18">
      <c r="B204" s="26">
        <v>4</v>
      </c>
      <c r="C204" s="221" t="s">
        <v>553</v>
      </c>
      <c r="D204" s="201" t="str">
        <f>IF(COUNTIF(D201:D203,"A")&gt;=1,"C",IF(COUNTIF(D201:D203,"A")&gt;0,"P"," "))</f>
        <v/>
      </c>
      <c r="E204" s="201" t="str">
        <f t="shared" ref="E204" si="583">IF(COUNTIF(E201:E203,"A")&gt;=1,"C",IF(COUNTIF(E201:E203,"A")&gt;0,"P"," "))</f>
        <v/>
      </c>
      <c r="F204" s="201" t="str">
        <f t="shared" ref="F204" si="584">IF(COUNTIF(F201:F203,"A")&gt;=1,"C",IF(COUNTIF(F201:F203,"A")&gt;0,"P"," "))</f>
        <v/>
      </c>
      <c r="G204" s="201" t="str">
        <f t="shared" ref="G204" si="585">IF(COUNTIF(G201:G203,"A")&gt;=1,"C",IF(COUNTIF(G201:G203,"A")&gt;0,"P"," "))</f>
        <v/>
      </c>
      <c r="H204" s="201" t="str">
        <f t="shared" ref="H204" si="586">IF(COUNTIF(H201:H203,"A")&gt;=1,"C",IF(COUNTIF(H201:H203,"A")&gt;0,"P"," "))</f>
        <v/>
      </c>
      <c r="I204" s="201" t="str">
        <f t="shared" ref="I204" si="587">IF(COUNTIF(I201:I203,"A")&gt;=1,"C",IF(COUNTIF(I201:I203,"A")&gt;0,"P"," "))</f>
        <v/>
      </c>
      <c r="J204" s="201" t="str">
        <f t="shared" ref="J204" si="588">IF(COUNTIF(J201:J203,"A")&gt;=1,"C",IF(COUNTIF(J201:J203,"A")&gt;0,"P"," "))</f>
        <v/>
      </c>
      <c r="K204" s="201" t="str">
        <f t="shared" ref="K204" si="589">IF(COUNTIF(K201:K203,"A")&gt;=1,"C",IF(COUNTIF(K201:K203,"A")&gt;0,"P"," "))</f>
        <v/>
      </c>
      <c r="L204" s="201" t="str">
        <f t="shared" ref="L204" si="590">IF(COUNTIF(L201:L203,"A")&gt;=1,"C",IF(COUNTIF(L201:L203,"A")&gt;0,"P"," "))</f>
        <v/>
      </c>
      <c r="M204" s="201" t="str">
        <f t="shared" ref="M204" si="591">IF(COUNTIF(M201:M203,"A")&gt;=1,"C",IF(COUNTIF(M201:M203,"A")&gt;0,"P"," "))</f>
        <v/>
      </c>
      <c r="N204" s="201" t="str">
        <f t="shared" ref="N204" si="592">IF(COUNTIF(N201:N203,"A")&gt;=1,"C",IF(COUNTIF(N201:N203,"A")&gt;0,"P"," "))</f>
        <v/>
      </c>
      <c r="O204" s="201" t="str">
        <f t="shared" ref="O204" si="593">IF(COUNTIF(O201:O203,"A")&gt;=1,"C",IF(COUNTIF(O201:O203,"A")&gt;0,"P"," "))</f>
        <v/>
      </c>
      <c r="P204" s="201" t="str">
        <f t="shared" ref="P204" si="594">IF(COUNTIF(P201:P203,"A")&gt;=1,"C",IF(COUNTIF(P201:P203,"A")&gt;0,"P"," "))</f>
        <v/>
      </c>
      <c r="Q204" s="201" t="str">
        <f t="shared" ref="Q204" si="595">IF(COUNTIF(Q201:Q203,"A")&gt;=1,"C",IF(COUNTIF(Q201:Q203,"A")&gt;0,"P"," "))</f>
        <v/>
      </c>
      <c r="R204" s="201" t="str">
        <f t="shared" ref="R204" si="596">IF(COUNTIF(R201:R203,"A")&gt;=1,"C",IF(COUNTIF(R201:R203,"A")&gt;0,"P"," "))</f>
        <v/>
      </c>
    </row>
    <row r="205" spans="2:18">
      <c r="B205" s="220"/>
      <c r="C205" s="222" t="s">
        <v>564</v>
      </c>
      <c r="D205" s="42"/>
      <c r="E205" s="42"/>
      <c r="F205" s="42"/>
      <c r="G205" s="42"/>
      <c r="H205" s="42"/>
      <c r="I205" s="42"/>
      <c r="J205" s="42"/>
      <c r="K205" s="42"/>
      <c r="L205" s="42"/>
      <c r="M205" s="42"/>
      <c r="N205" s="42"/>
      <c r="O205" s="42"/>
      <c r="P205" s="42"/>
      <c r="Q205" s="42"/>
      <c r="R205" s="42"/>
    </row>
    <row r="206" spans="2:18">
      <c r="B206" s="220"/>
      <c r="C206" s="222" t="s">
        <v>565</v>
      </c>
      <c r="D206" s="42"/>
      <c r="E206" s="42"/>
      <c r="F206" s="42"/>
      <c r="G206" s="42"/>
      <c r="H206" s="42"/>
      <c r="I206" s="42"/>
      <c r="J206" s="42"/>
      <c r="K206" s="42"/>
      <c r="L206" s="42"/>
      <c r="M206" s="42"/>
      <c r="N206" s="42"/>
      <c r="O206" s="42"/>
      <c r="P206" s="42"/>
      <c r="Q206" s="42"/>
      <c r="R206" s="42"/>
    </row>
    <row r="207" spans="2:18">
      <c r="B207" s="220"/>
      <c r="C207" s="222" t="s">
        <v>566</v>
      </c>
      <c r="D207" s="42"/>
      <c r="E207" s="42"/>
      <c r="F207" s="42"/>
      <c r="G207" s="42"/>
      <c r="H207" s="42"/>
      <c r="I207" s="42"/>
      <c r="J207" s="42"/>
      <c r="K207" s="42"/>
      <c r="L207" s="42"/>
      <c r="M207" s="42"/>
      <c r="N207" s="42"/>
      <c r="O207" s="42"/>
      <c r="P207" s="42"/>
      <c r="Q207" s="42"/>
      <c r="R207" s="42"/>
    </row>
    <row r="208" spans="2:18">
      <c r="B208" s="26">
        <v>5</v>
      </c>
      <c r="C208" s="221" t="s">
        <v>554</v>
      </c>
      <c r="D208" s="201" t="str">
        <f>IF(COUNTIF(D205:D207,"A")&gt;=1,"C",IF(COUNTIF(D205:D207,"A")&gt;0,"P"," "))</f>
        <v/>
      </c>
      <c r="E208" s="201" t="str">
        <f t="shared" ref="E208" si="597">IF(COUNTIF(E205:E207,"A")&gt;=1,"C",IF(COUNTIF(E205:E207,"A")&gt;0,"P"," "))</f>
        <v/>
      </c>
      <c r="F208" s="201" t="str">
        <f t="shared" ref="F208" si="598">IF(COUNTIF(F205:F207,"A")&gt;=1,"C",IF(COUNTIF(F205:F207,"A")&gt;0,"P"," "))</f>
        <v/>
      </c>
      <c r="G208" s="201" t="str">
        <f t="shared" ref="G208" si="599">IF(COUNTIF(G205:G207,"A")&gt;=1,"C",IF(COUNTIF(G205:G207,"A")&gt;0,"P"," "))</f>
        <v/>
      </c>
      <c r="H208" s="201" t="str">
        <f t="shared" ref="H208" si="600">IF(COUNTIF(H205:H207,"A")&gt;=1,"C",IF(COUNTIF(H205:H207,"A")&gt;0,"P"," "))</f>
        <v/>
      </c>
      <c r="I208" s="201" t="str">
        <f t="shared" ref="I208" si="601">IF(COUNTIF(I205:I207,"A")&gt;=1,"C",IF(COUNTIF(I205:I207,"A")&gt;0,"P"," "))</f>
        <v/>
      </c>
      <c r="J208" s="201" t="str">
        <f t="shared" ref="J208" si="602">IF(COUNTIF(J205:J207,"A")&gt;=1,"C",IF(COUNTIF(J205:J207,"A")&gt;0,"P"," "))</f>
        <v/>
      </c>
      <c r="K208" s="201" t="str">
        <f t="shared" ref="K208" si="603">IF(COUNTIF(K205:K207,"A")&gt;=1,"C",IF(COUNTIF(K205:K207,"A")&gt;0,"P"," "))</f>
        <v/>
      </c>
      <c r="L208" s="201" t="str">
        <f t="shared" ref="L208" si="604">IF(COUNTIF(L205:L207,"A")&gt;=1,"C",IF(COUNTIF(L205:L207,"A")&gt;0,"P"," "))</f>
        <v/>
      </c>
      <c r="M208" s="201" t="str">
        <f t="shared" ref="M208" si="605">IF(COUNTIF(M205:M207,"A")&gt;=1,"C",IF(COUNTIF(M205:M207,"A")&gt;0,"P"," "))</f>
        <v/>
      </c>
      <c r="N208" s="201" t="str">
        <f t="shared" ref="N208" si="606">IF(COUNTIF(N205:N207,"A")&gt;=1,"C",IF(COUNTIF(N205:N207,"A")&gt;0,"P"," "))</f>
        <v/>
      </c>
      <c r="O208" s="201" t="str">
        <f t="shared" ref="O208" si="607">IF(COUNTIF(O205:O207,"A")&gt;=1,"C",IF(COUNTIF(O205:O207,"A")&gt;0,"P"," "))</f>
        <v/>
      </c>
      <c r="P208" s="201" t="str">
        <f t="shared" ref="P208" si="608">IF(COUNTIF(P205:P207,"A")&gt;=1,"C",IF(COUNTIF(P205:P207,"A")&gt;0,"P"," "))</f>
        <v/>
      </c>
      <c r="Q208" s="201" t="str">
        <f t="shared" ref="Q208" si="609">IF(COUNTIF(Q205:Q207,"A")&gt;=1,"C",IF(COUNTIF(Q205:Q207,"A")&gt;0,"P"," "))</f>
        <v/>
      </c>
      <c r="R208" s="201" t="str">
        <f t="shared" ref="R208" si="610">IF(COUNTIF(R205:R207,"A")&gt;=1,"C",IF(COUNTIF(R205:R207,"A")&gt;0,"P"," "))</f>
        <v/>
      </c>
    </row>
    <row r="209" spans="2:18">
      <c r="B209" s="220"/>
      <c r="C209" s="222" t="s">
        <v>567</v>
      </c>
      <c r="D209" s="42"/>
      <c r="E209" s="42"/>
      <c r="F209" s="42"/>
      <c r="G209" s="42"/>
      <c r="H209" s="42"/>
      <c r="I209" s="42"/>
      <c r="J209" s="42"/>
      <c r="K209" s="42"/>
      <c r="L209" s="42"/>
      <c r="M209" s="42"/>
      <c r="N209" s="42"/>
      <c r="O209" s="42"/>
      <c r="P209" s="42"/>
      <c r="Q209" s="42"/>
      <c r="R209" s="42"/>
    </row>
    <row r="210" spans="2:18">
      <c r="B210" s="220"/>
      <c r="C210" s="222" t="s">
        <v>568</v>
      </c>
      <c r="D210" s="42"/>
      <c r="E210" s="42"/>
      <c r="F210" s="42"/>
      <c r="G210" s="42"/>
      <c r="H210" s="42"/>
      <c r="I210" s="42"/>
      <c r="J210" s="42"/>
      <c r="K210" s="42"/>
      <c r="L210" s="42"/>
      <c r="M210" s="42"/>
      <c r="N210" s="42"/>
      <c r="O210" s="42"/>
      <c r="P210" s="42"/>
      <c r="Q210" s="42"/>
      <c r="R210" s="42"/>
    </row>
    <row r="211" spans="2:18">
      <c r="B211" s="220"/>
      <c r="C211" s="222" t="s">
        <v>569</v>
      </c>
      <c r="D211" s="42"/>
      <c r="E211" s="42"/>
      <c r="F211" s="42"/>
      <c r="G211" s="42"/>
      <c r="H211" s="42"/>
      <c r="I211" s="42"/>
      <c r="J211" s="42"/>
      <c r="K211" s="42"/>
      <c r="L211" s="42"/>
      <c r="M211" s="42"/>
      <c r="N211" s="42"/>
      <c r="O211" s="42"/>
      <c r="P211" s="42"/>
      <c r="Q211" s="42"/>
      <c r="R211" s="42"/>
    </row>
    <row r="212" spans="2:18" ht="1.5" customHeight="1" thickBot="1">
      <c r="D212" s="201" t="str">
        <f>IF(COUNTIF(D209:D211,"A")&gt;=1,"C",IF(COUNTIF(D209:D211,"A")&gt;0,"P"," "))</f>
        <v/>
      </c>
      <c r="E212" s="201" t="str">
        <f t="shared" ref="E212" si="611">IF(COUNTIF(E209:E211,"A")&gt;=1,"C",IF(COUNTIF(E209:E211,"A")&gt;0,"P"," "))</f>
        <v/>
      </c>
      <c r="F212" s="201" t="str">
        <f t="shared" ref="F212" si="612">IF(COUNTIF(F209:F211,"A")&gt;=1,"C",IF(COUNTIF(F209:F211,"A")&gt;0,"P"," "))</f>
        <v/>
      </c>
      <c r="G212" s="201" t="str">
        <f t="shared" ref="G212" si="613">IF(COUNTIF(G209:G211,"A")&gt;=1,"C",IF(COUNTIF(G209:G211,"A")&gt;0,"P"," "))</f>
        <v/>
      </c>
      <c r="H212" s="201" t="str">
        <f t="shared" ref="H212" si="614">IF(COUNTIF(H209:H211,"A")&gt;=1,"C",IF(COUNTIF(H209:H211,"A")&gt;0,"P"," "))</f>
        <v/>
      </c>
      <c r="I212" s="201" t="str">
        <f t="shared" ref="I212" si="615">IF(COUNTIF(I209:I211,"A")&gt;=1,"C",IF(COUNTIF(I209:I211,"A")&gt;0,"P"," "))</f>
        <v/>
      </c>
      <c r="J212" s="201" t="str">
        <f t="shared" ref="J212" si="616">IF(COUNTIF(J209:J211,"A")&gt;=1,"C",IF(COUNTIF(J209:J211,"A")&gt;0,"P"," "))</f>
        <v/>
      </c>
      <c r="K212" s="201" t="str">
        <f t="shared" ref="K212" si="617">IF(COUNTIF(K209:K211,"A")&gt;=1,"C",IF(COUNTIF(K209:K211,"A")&gt;0,"P"," "))</f>
        <v/>
      </c>
      <c r="L212" s="201" t="str">
        <f t="shared" ref="L212" si="618">IF(COUNTIF(L209:L211,"A")&gt;=1,"C",IF(COUNTIF(L209:L211,"A")&gt;0,"P"," "))</f>
        <v/>
      </c>
      <c r="M212" s="201" t="str">
        <f t="shared" ref="M212" si="619">IF(COUNTIF(M209:M211,"A")&gt;=1,"C",IF(COUNTIF(M209:M211,"A")&gt;0,"P"," "))</f>
        <v/>
      </c>
      <c r="N212" s="201" t="str">
        <f t="shared" ref="N212" si="620">IF(COUNTIF(N209:N211,"A")&gt;=1,"C",IF(COUNTIF(N209:N211,"A")&gt;0,"P"," "))</f>
        <v/>
      </c>
      <c r="O212" s="201" t="str">
        <f t="shared" ref="O212" si="621">IF(COUNTIF(O209:O211,"A")&gt;=1,"C",IF(COUNTIF(O209:O211,"A")&gt;0,"P"," "))</f>
        <v/>
      </c>
      <c r="P212" s="201" t="str">
        <f t="shared" ref="P212" si="622">IF(COUNTIF(P209:P211,"A")&gt;=1,"C",IF(COUNTIF(P209:P211,"A")&gt;0,"P"," "))</f>
        <v/>
      </c>
      <c r="Q212" s="201" t="str">
        <f t="shared" ref="Q212" si="623">IF(COUNTIF(Q209:Q211,"A")&gt;=1,"C",IF(COUNTIF(Q209:Q211,"A")&gt;0,"P"," "))</f>
        <v/>
      </c>
      <c r="R212" s="201" t="str">
        <f t="shared" ref="R212" si="624">IF(COUNTIF(R209:R211,"A")&gt;=1,"C",IF(COUNTIF(R209:R211,"A")&gt;0,"P"," "))</f>
        <v/>
      </c>
    </row>
    <row r="213" spans="2:18" ht="13.5" thickBot="1">
      <c r="C213" s="67" t="s">
        <v>56</v>
      </c>
      <c r="D213" s="215" t="str">
        <f>IF(COUNTIF(D196:D212,"C")&gt;4,"C",IF(COUNTIF(D196:D212,"C")&gt;0,"P"," "))</f>
        <v/>
      </c>
      <c r="E213" s="215" t="str">
        <f t="shared" ref="E213:R213" si="625">IF(COUNTIF(E196:E212,"C")&gt;4,"C",IF(COUNTIF(E196:E212,"C")&gt;0,"P"," "))</f>
        <v/>
      </c>
      <c r="F213" s="215" t="str">
        <f t="shared" si="625"/>
        <v/>
      </c>
      <c r="G213" s="215" t="str">
        <f t="shared" si="625"/>
        <v/>
      </c>
      <c r="H213" s="215" t="str">
        <f t="shared" si="625"/>
        <v/>
      </c>
      <c r="I213" s="215" t="str">
        <f t="shared" si="625"/>
        <v/>
      </c>
      <c r="J213" s="215" t="str">
        <f t="shared" si="625"/>
        <v/>
      </c>
      <c r="K213" s="215" t="str">
        <f t="shared" si="625"/>
        <v/>
      </c>
      <c r="L213" s="215" t="str">
        <f t="shared" si="625"/>
        <v/>
      </c>
      <c r="M213" s="215" t="str">
        <f t="shared" si="625"/>
        <v/>
      </c>
      <c r="N213" s="215" t="str">
        <f t="shared" si="625"/>
        <v/>
      </c>
      <c r="O213" s="215" t="str">
        <f t="shared" si="625"/>
        <v/>
      </c>
      <c r="P213" s="215" t="str">
        <f t="shared" si="625"/>
        <v/>
      </c>
      <c r="Q213" s="215" t="str">
        <f t="shared" si="625"/>
        <v/>
      </c>
      <c r="R213" s="215" t="str">
        <f t="shared" si="625"/>
        <v/>
      </c>
    </row>
    <row r="214" spans="2:18" ht="15">
      <c r="B214" s="218" t="s">
        <v>239</v>
      </c>
    </row>
    <row r="215" spans="2:18">
      <c r="B215" s="26">
        <v>1</v>
      </c>
      <c r="C215" s="225" t="s">
        <v>611</v>
      </c>
    </row>
    <row r="216" spans="2:18">
      <c r="B216" s="219"/>
      <c r="C216" s="72" t="s">
        <v>641</v>
      </c>
      <c r="D216" s="42"/>
      <c r="E216" s="42"/>
      <c r="F216" s="42"/>
      <c r="G216" s="42"/>
      <c r="H216" s="42"/>
      <c r="I216" s="42"/>
      <c r="J216" s="42"/>
      <c r="K216" s="42"/>
      <c r="L216" s="42"/>
      <c r="M216" s="42"/>
      <c r="N216" s="42"/>
      <c r="O216" s="42"/>
      <c r="P216" s="42"/>
      <c r="Q216" s="42"/>
      <c r="R216" s="42"/>
    </row>
    <row r="217" spans="2:18">
      <c r="B217" s="219"/>
      <c r="C217" s="72" t="s">
        <v>642</v>
      </c>
      <c r="D217" s="42"/>
      <c r="E217" s="42"/>
      <c r="F217" s="42"/>
      <c r="G217" s="42"/>
      <c r="H217" s="42"/>
      <c r="I217" s="42"/>
      <c r="J217" s="42"/>
      <c r="K217" s="42"/>
      <c r="L217" s="42"/>
      <c r="M217" s="42"/>
      <c r="N217" s="42"/>
      <c r="O217" s="42"/>
      <c r="P217" s="42"/>
      <c r="Q217" s="42"/>
      <c r="R217" s="42"/>
    </row>
    <row r="218" spans="2:18">
      <c r="B218" s="219"/>
      <c r="C218" s="72" t="s">
        <v>643</v>
      </c>
      <c r="D218" s="42"/>
      <c r="E218" s="42"/>
      <c r="F218" s="42"/>
      <c r="G218" s="42"/>
      <c r="H218" s="42"/>
      <c r="I218" s="42"/>
      <c r="J218" s="42"/>
      <c r="K218" s="42"/>
      <c r="L218" s="42"/>
      <c r="M218" s="42"/>
      <c r="N218" s="42"/>
      <c r="O218" s="42"/>
      <c r="P218" s="42"/>
      <c r="Q218" s="42"/>
      <c r="R218" s="42"/>
    </row>
    <row r="219" spans="2:18">
      <c r="B219" s="26">
        <v>2</v>
      </c>
      <c r="C219" s="221" t="s">
        <v>612</v>
      </c>
      <c r="D219" s="201" t="str">
        <f>IF(COUNTIF(D216:D218,"A")&gt;=1,"C",IF(COUNTIF(D216:D218,"A")&gt;0,"P"," "))</f>
        <v/>
      </c>
      <c r="E219" s="201" t="str">
        <f t="shared" ref="E219" si="626">IF(COUNTIF(E216:E218,"A")&gt;=1,"C",IF(COUNTIF(E216:E218,"A")&gt;0,"P"," "))</f>
        <v/>
      </c>
      <c r="F219" s="201" t="str">
        <f t="shared" ref="F219" si="627">IF(COUNTIF(F216:F218,"A")&gt;=1,"C",IF(COUNTIF(F216:F218,"A")&gt;0,"P"," "))</f>
        <v/>
      </c>
      <c r="G219" s="201" t="str">
        <f t="shared" ref="G219" si="628">IF(COUNTIF(G216:G218,"A")&gt;=1,"C",IF(COUNTIF(G216:G218,"A")&gt;0,"P"," "))</f>
        <v/>
      </c>
      <c r="H219" s="201" t="str">
        <f t="shared" ref="H219" si="629">IF(COUNTIF(H216:H218,"A")&gt;=1,"C",IF(COUNTIF(H216:H218,"A")&gt;0,"P"," "))</f>
        <v/>
      </c>
      <c r="I219" s="201" t="str">
        <f t="shared" ref="I219" si="630">IF(COUNTIF(I216:I218,"A")&gt;=1,"C",IF(COUNTIF(I216:I218,"A")&gt;0,"P"," "))</f>
        <v/>
      </c>
      <c r="J219" s="201" t="str">
        <f t="shared" ref="J219" si="631">IF(COUNTIF(J216:J218,"A")&gt;=1,"C",IF(COUNTIF(J216:J218,"A")&gt;0,"P"," "))</f>
        <v/>
      </c>
      <c r="K219" s="201" t="str">
        <f t="shared" ref="K219" si="632">IF(COUNTIF(K216:K218,"A")&gt;=1,"C",IF(COUNTIF(K216:K218,"A")&gt;0,"P"," "))</f>
        <v/>
      </c>
      <c r="L219" s="201" t="str">
        <f t="shared" ref="L219" si="633">IF(COUNTIF(L216:L218,"A")&gt;=1,"C",IF(COUNTIF(L216:L218,"A")&gt;0,"P"," "))</f>
        <v/>
      </c>
      <c r="M219" s="201" t="str">
        <f t="shared" ref="M219" si="634">IF(COUNTIF(M216:M218,"A")&gt;=1,"C",IF(COUNTIF(M216:M218,"A")&gt;0,"P"," "))</f>
        <v/>
      </c>
      <c r="N219" s="201" t="str">
        <f t="shared" ref="N219" si="635">IF(COUNTIF(N216:N218,"A")&gt;=1,"C",IF(COUNTIF(N216:N218,"A")&gt;0,"P"," "))</f>
        <v/>
      </c>
      <c r="O219" s="201" t="str">
        <f t="shared" ref="O219" si="636">IF(COUNTIF(O216:O218,"A")&gt;=1,"C",IF(COUNTIF(O216:O218,"A")&gt;0,"P"," "))</f>
        <v/>
      </c>
      <c r="P219" s="201" t="str">
        <f t="shared" ref="P219" si="637">IF(COUNTIF(P216:P218,"A")&gt;=1,"C",IF(COUNTIF(P216:P218,"A")&gt;0,"P"," "))</f>
        <v/>
      </c>
      <c r="Q219" s="201" t="str">
        <f t="shared" ref="Q219" si="638">IF(COUNTIF(Q216:Q218,"A")&gt;=1,"C",IF(COUNTIF(Q216:Q218,"A")&gt;0,"P"," "))</f>
        <v/>
      </c>
      <c r="R219" s="201" t="str">
        <f t="shared" ref="R219" si="639">IF(COUNTIF(R216:R218,"A")&gt;=1,"C",IF(COUNTIF(R216:R218,"A")&gt;0,"P"," "))</f>
        <v/>
      </c>
    </row>
    <row r="220" spans="2:18">
      <c r="B220" s="220"/>
      <c r="C220" s="222" t="s">
        <v>644</v>
      </c>
      <c r="D220" s="42"/>
      <c r="E220" s="42"/>
      <c r="F220" s="42"/>
      <c r="G220" s="42"/>
      <c r="H220" s="42"/>
      <c r="I220" s="42"/>
      <c r="J220" s="42"/>
      <c r="K220" s="42"/>
      <c r="L220" s="42"/>
      <c r="M220" s="42"/>
      <c r="N220" s="42"/>
      <c r="O220" s="42"/>
      <c r="P220" s="42"/>
      <c r="Q220" s="42"/>
      <c r="R220" s="42"/>
    </row>
    <row r="221" spans="2:18">
      <c r="B221" s="220"/>
      <c r="C221" s="222" t="s">
        <v>645</v>
      </c>
      <c r="D221" s="42"/>
      <c r="E221" s="42"/>
      <c r="F221" s="42"/>
      <c r="G221" s="42"/>
      <c r="H221" s="42"/>
      <c r="I221" s="42"/>
      <c r="J221" s="42"/>
      <c r="K221" s="42"/>
      <c r="L221" s="42"/>
      <c r="M221" s="42"/>
      <c r="N221" s="42"/>
      <c r="O221" s="42"/>
      <c r="P221" s="42"/>
      <c r="Q221" s="42"/>
      <c r="R221" s="42"/>
    </row>
    <row r="222" spans="2:18">
      <c r="B222" s="220"/>
      <c r="C222" s="222" t="s">
        <v>646</v>
      </c>
      <c r="D222" s="42"/>
      <c r="E222" s="42"/>
      <c r="F222" s="42"/>
      <c r="G222" s="42"/>
      <c r="H222" s="42"/>
      <c r="I222" s="42"/>
      <c r="J222" s="42"/>
      <c r="K222" s="42"/>
      <c r="L222" s="42"/>
      <c r="M222" s="42"/>
      <c r="N222" s="42"/>
      <c r="O222" s="42"/>
      <c r="P222" s="42"/>
      <c r="Q222" s="42"/>
      <c r="R222" s="42"/>
    </row>
    <row r="223" spans="2:18">
      <c r="B223" s="26">
        <v>3</v>
      </c>
      <c r="C223" s="221" t="s">
        <v>613</v>
      </c>
      <c r="D223" s="201" t="str">
        <f>IF(COUNTIF(D220:D222,"A")&gt;=1,"C",IF(COUNTIF(D220:D222,"A")&gt;0,"P"," "))</f>
        <v/>
      </c>
      <c r="E223" s="201" t="str">
        <f t="shared" ref="E223" si="640">IF(COUNTIF(E220:E222,"A")&gt;=1,"C",IF(COUNTIF(E220:E222,"A")&gt;0,"P"," "))</f>
        <v/>
      </c>
      <c r="F223" s="201" t="str">
        <f t="shared" ref="F223" si="641">IF(COUNTIF(F220:F222,"A")&gt;=1,"C",IF(COUNTIF(F220:F222,"A")&gt;0,"P"," "))</f>
        <v/>
      </c>
      <c r="G223" s="201" t="str">
        <f t="shared" ref="G223" si="642">IF(COUNTIF(G220:G222,"A")&gt;=1,"C",IF(COUNTIF(G220:G222,"A")&gt;0,"P"," "))</f>
        <v/>
      </c>
      <c r="H223" s="201" t="str">
        <f t="shared" ref="H223" si="643">IF(COUNTIF(H220:H222,"A")&gt;=1,"C",IF(COUNTIF(H220:H222,"A")&gt;0,"P"," "))</f>
        <v/>
      </c>
      <c r="I223" s="201" t="str">
        <f t="shared" ref="I223" si="644">IF(COUNTIF(I220:I222,"A")&gt;=1,"C",IF(COUNTIF(I220:I222,"A")&gt;0,"P"," "))</f>
        <v/>
      </c>
      <c r="J223" s="201" t="str">
        <f t="shared" ref="J223" si="645">IF(COUNTIF(J220:J222,"A")&gt;=1,"C",IF(COUNTIF(J220:J222,"A")&gt;0,"P"," "))</f>
        <v/>
      </c>
      <c r="K223" s="201" t="str">
        <f t="shared" ref="K223" si="646">IF(COUNTIF(K220:K222,"A")&gt;=1,"C",IF(COUNTIF(K220:K222,"A")&gt;0,"P"," "))</f>
        <v/>
      </c>
      <c r="L223" s="201" t="str">
        <f t="shared" ref="L223" si="647">IF(COUNTIF(L220:L222,"A")&gt;=1,"C",IF(COUNTIF(L220:L222,"A")&gt;0,"P"," "))</f>
        <v/>
      </c>
      <c r="M223" s="201" t="str">
        <f t="shared" ref="M223" si="648">IF(COUNTIF(M220:M222,"A")&gt;=1,"C",IF(COUNTIF(M220:M222,"A")&gt;0,"P"," "))</f>
        <v/>
      </c>
      <c r="N223" s="201" t="str">
        <f t="shared" ref="N223" si="649">IF(COUNTIF(N220:N222,"A")&gt;=1,"C",IF(COUNTIF(N220:N222,"A")&gt;0,"P"," "))</f>
        <v/>
      </c>
      <c r="O223" s="201" t="str">
        <f t="shared" ref="O223" si="650">IF(COUNTIF(O220:O222,"A")&gt;=1,"C",IF(COUNTIF(O220:O222,"A")&gt;0,"P"," "))</f>
        <v/>
      </c>
      <c r="P223" s="201" t="str">
        <f t="shared" ref="P223" si="651">IF(COUNTIF(P220:P222,"A")&gt;=1,"C",IF(COUNTIF(P220:P222,"A")&gt;0,"P"," "))</f>
        <v/>
      </c>
      <c r="Q223" s="201" t="str">
        <f t="shared" ref="Q223" si="652">IF(COUNTIF(Q220:Q222,"A")&gt;=1,"C",IF(COUNTIF(Q220:Q222,"A")&gt;0,"P"," "))</f>
        <v/>
      </c>
      <c r="R223" s="201" t="str">
        <f t="shared" ref="R223" si="653">IF(COUNTIF(R220:R222,"A")&gt;=1,"C",IF(COUNTIF(R220:R222,"A")&gt;0,"P"," "))</f>
        <v/>
      </c>
    </row>
    <row r="224" spans="2:18">
      <c r="B224" s="220"/>
      <c r="C224" s="222" t="s">
        <v>647</v>
      </c>
      <c r="D224" s="42"/>
      <c r="E224" s="42"/>
      <c r="F224" s="42"/>
      <c r="G224" s="42"/>
      <c r="H224" s="42"/>
      <c r="I224" s="42"/>
      <c r="J224" s="42"/>
      <c r="K224" s="42"/>
      <c r="L224" s="42"/>
      <c r="M224" s="42"/>
      <c r="N224" s="42"/>
      <c r="O224" s="42"/>
      <c r="P224" s="42"/>
      <c r="Q224" s="42"/>
      <c r="R224" s="42"/>
    </row>
    <row r="225" spans="1:18">
      <c r="B225" s="220"/>
      <c r="C225" s="222" t="s">
        <v>648</v>
      </c>
      <c r="D225" s="42"/>
      <c r="E225" s="42"/>
      <c r="F225" s="42"/>
      <c r="G225" s="42"/>
      <c r="H225" s="42"/>
      <c r="I225" s="42"/>
      <c r="J225" s="42"/>
      <c r="K225" s="42"/>
      <c r="L225" s="42"/>
      <c r="M225" s="42"/>
      <c r="N225" s="42"/>
      <c r="O225" s="42"/>
      <c r="P225" s="42"/>
      <c r="Q225" s="42"/>
      <c r="R225" s="42"/>
    </row>
    <row r="226" spans="1:18">
      <c r="B226" s="220"/>
      <c r="C226" s="222" t="s">
        <v>649</v>
      </c>
      <c r="D226" s="42"/>
      <c r="E226" s="42"/>
      <c r="F226" s="42"/>
      <c r="G226" s="42"/>
      <c r="H226" s="42"/>
      <c r="I226" s="42"/>
      <c r="J226" s="42"/>
      <c r="K226" s="42"/>
      <c r="L226" s="42"/>
      <c r="M226" s="42"/>
      <c r="N226" s="42"/>
      <c r="O226" s="42"/>
      <c r="P226" s="42"/>
      <c r="Q226" s="42"/>
      <c r="R226" s="42"/>
    </row>
    <row r="227" spans="1:18">
      <c r="B227" s="26">
        <v>4</v>
      </c>
      <c r="C227" s="221" t="s">
        <v>614</v>
      </c>
      <c r="D227" s="201" t="str">
        <f>IF(COUNTIF(D224:D226,"A")&gt;=1,"C",IF(COUNTIF(D224:D226,"A")&gt;0,"P"," "))</f>
        <v/>
      </c>
      <c r="E227" s="201" t="str">
        <f t="shared" ref="E227" si="654">IF(COUNTIF(E224:E226,"A")&gt;=1,"C",IF(COUNTIF(E224:E226,"A")&gt;0,"P"," "))</f>
        <v/>
      </c>
      <c r="F227" s="201" t="str">
        <f t="shared" ref="F227" si="655">IF(COUNTIF(F224:F226,"A")&gt;=1,"C",IF(COUNTIF(F224:F226,"A")&gt;0,"P"," "))</f>
        <v/>
      </c>
      <c r="G227" s="201" t="str">
        <f t="shared" ref="G227" si="656">IF(COUNTIF(G224:G226,"A")&gt;=1,"C",IF(COUNTIF(G224:G226,"A")&gt;0,"P"," "))</f>
        <v/>
      </c>
      <c r="H227" s="201" t="str">
        <f t="shared" ref="H227" si="657">IF(COUNTIF(H224:H226,"A")&gt;=1,"C",IF(COUNTIF(H224:H226,"A")&gt;0,"P"," "))</f>
        <v/>
      </c>
      <c r="I227" s="201" t="str">
        <f t="shared" ref="I227" si="658">IF(COUNTIF(I224:I226,"A")&gt;=1,"C",IF(COUNTIF(I224:I226,"A")&gt;0,"P"," "))</f>
        <v/>
      </c>
      <c r="J227" s="201" t="str">
        <f t="shared" ref="J227" si="659">IF(COUNTIF(J224:J226,"A")&gt;=1,"C",IF(COUNTIF(J224:J226,"A")&gt;0,"P"," "))</f>
        <v/>
      </c>
      <c r="K227" s="201" t="str">
        <f t="shared" ref="K227" si="660">IF(COUNTIF(K224:K226,"A")&gt;=1,"C",IF(COUNTIF(K224:K226,"A")&gt;0,"P"," "))</f>
        <v/>
      </c>
      <c r="L227" s="201" t="str">
        <f t="shared" ref="L227" si="661">IF(COUNTIF(L224:L226,"A")&gt;=1,"C",IF(COUNTIF(L224:L226,"A")&gt;0,"P"," "))</f>
        <v/>
      </c>
      <c r="M227" s="201" t="str">
        <f t="shared" ref="M227" si="662">IF(COUNTIF(M224:M226,"A")&gt;=1,"C",IF(COUNTIF(M224:M226,"A")&gt;0,"P"," "))</f>
        <v/>
      </c>
      <c r="N227" s="201" t="str">
        <f t="shared" ref="N227" si="663">IF(COUNTIF(N224:N226,"A")&gt;=1,"C",IF(COUNTIF(N224:N226,"A")&gt;0,"P"," "))</f>
        <v/>
      </c>
      <c r="O227" s="201" t="str">
        <f t="shared" ref="O227" si="664">IF(COUNTIF(O224:O226,"A")&gt;=1,"C",IF(COUNTIF(O224:O226,"A")&gt;0,"P"," "))</f>
        <v/>
      </c>
      <c r="P227" s="201" t="str">
        <f t="shared" ref="P227" si="665">IF(COUNTIF(P224:P226,"A")&gt;=1,"C",IF(COUNTIF(P224:P226,"A")&gt;0,"P"," "))</f>
        <v/>
      </c>
      <c r="Q227" s="201" t="str">
        <f t="shared" ref="Q227" si="666">IF(COUNTIF(Q224:Q226,"A")&gt;=1,"C",IF(COUNTIF(Q224:Q226,"A")&gt;0,"P"," "))</f>
        <v/>
      </c>
      <c r="R227" s="201" t="str">
        <f t="shared" ref="R227" si="667">IF(COUNTIF(R224:R226,"A")&gt;=1,"C",IF(COUNTIF(R224:R226,"A")&gt;0,"P"," "))</f>
        <v/>
      </c>
    </row>
    <row r="228" spans="1:18">
      <c r="B228" s="220"/>
      <c r="C228" s="222" t="s">
        <v>650</v>
      </c>
      <c r="D228" s="42"/>
      <c r="E228" s="42"/>
      <c r="F228" s="42"/>
      <c r="G228" s="42"/>
      <c r="H228" s="42"/>
      <c r="I228" s="42"/>
      <c r="J228" s="42"/>
      <c r="K228" s="42"/>
      <c r="L228" s="42"/>
      <c r="M228" s="42"/>
      <c r="N228" s="42"/>
      <c r="O228" s="42"/>
      <c r="P228" s="42"/>
      <c r="Q228" s="42"/>
      <c r="R228" s="42"/>
    </row>
    <row r="229" spans="1:18">
      <c r="B229" s="220"/>
      <c r="C229" s="222" t="s">
        <v>651</v>
      </c>
      <c r="D229" s="42"/>
      <c r="E229" s="42"/>
      <c r="F229" s="42"/>
      <c r="G229" s="42"/>
      <c r="H229" s="42"/>
      <c r="I229" s="42"/>
      <c r="J229" s="42"/>
      <c r="K229" s="42"/>
      <c r="L229" s="42"/>
      <c r="M229" s="42"/>
      <c r="N229" s="42"/>
      <c r="O229" s="42"/>
      <c r="P229" s="42"/>
      <c r="Q229" s="42"/>
      <c r="R229" s="42"/>
    </row>
    <row r="230" spans="1:18">
      <c r="B230" s="220"/>
      <c r="C230" s="222" t="s">
        <v>652</v>
      </c>
      <c r="D230" s="42"/>
      <c r="E230" s="42"/>
      <c r="F230" s="42"/>
      <c r="G230" s="42"/>
      <c r="H230" s="42"/>
      <c r="I230" s="42"/>
      <c r="J230" s="42"/>
      <c r="K230" s="42"/>
      <c r="L230" s="42"/>
      <c r="M230" s="42"/>
      <c r="N230" s="42"/>
      <c r="O230" s="42"/>
      <c r="P230" s="42"/>
      <c r="Q230" s="42"/>
      <c r="R230" s="42"/>
    </row>
    <row r="231" spans="1:18">
      <c r="B231" s="26">
        <v>5</v>
      </c>
      <c r="C231" s="221" t="s">
        <v>615</v>
      </c>
      <c r="D231" s="201" t="str">
        <f>IF(COUNTIF(D228:D230,"A")&gt;=1,"C",IF(COUNTIF(D228:D230,"A")&gt;0,"P"," "))</f>
        <v/>
      </c>
      <c r="E231" s="201" t="str">
        <f t="shared" ref="E231" si="668">IF(COUNTIF(E228:E230,"A")&gt;=1,"C",IF(COUNTIF(E228:E230,"A")&gt;0,"P"," "))</f>
        <v/>
      </c>
      <c r="F231" s="201" t="str">
        <f t="shared" ref="F231" si="669">IF(COUNTIF(F228:F230,"A")&gt;=1,"C",IF(COUNTIF(F228:F230,"A")&gt;0,"P"," "))</f>
        <v/>
      </c>
      <c r="G231" s="201" t="str">
        <f t="shared" ref="G231" si="670">IF(COUNTIF(G228:G230,"A")&gt;=1,"C",IF(COUNTIF(G228:G230,"A")&gt;0,"P"," "))</f>
        <v/>
      </c>
      <c r="H231" s="201" t="str">
        <f t="shared" ref="H231" si="671">IF(COUNTIF(H228:H230,"A")&gt;=1,"C",IF(COUNTIF(H228:H230,"A")&gt;0,"P"," "))</f>
        <v/>
      </c>
      <c r="I231" s="201" t="str">
        <f t="shared" ref="I231" si="672">IF(COUNTIF(I228:I230,"A")&gt;=1,"C",IF(COUNTIF(I228:I230,"A")&gt;0,"P"," "))</f>
        <v/>
      </c>
      <c r="J231" s="201" t="str">
        <f t="shared" ref="J231" si="673">IF(COUNTIF(J228:J230,"A")&gt;=1,"C",IF(COUNTIF(J228:J230,"A")&gt;0,"P"," "))</f>
        <v/>
      </c>
      <c r="K231" s="201" t="str">
        <f t="shared" ref="K231" si="674">IF(COUNTIF(K228:K230,"A")&gt;=1,"C",IF(COUNTIF(K228:K230,"A")&gt;0,"P"," "))</f>
        <v/>
      </c>
      <c r="L231" s="201" t="str">
        <f t="shared" ref="L231" si="675">IF(COUNTIF(L228:L230,"A")&gt;=1,"C",IF(COUNTIF(L228:L230,"A")&gt;0,"P"," "))</f>
        <v/>
      </c>
      <c r="M231" s="201" t="str">
        <f t="shared" ref="M231" si="676">IF(COUNTIF(M228:M230,"A")&gt;=1,"C",IF(COUNTIF(M228:M230,"A")&gt;0,"P"," "))</f>
        <v/>
      </c>
      <c r="N231" s="201" t="str">
        <f t="shared" ref="N231" si="677">IF(COUNTIF(N228:N230,"A")&gt;=1,"C",IF(COUNTIF(N228:N230,"A")&gt;0,"P"," "))</f>
        <v/>
      </c>
      <c r="O231" s="201" t="str">
        <f t="shared" ref="O231" si="678">IF(COUNTIF(O228:O230,"A")&gt;=1,"C",IF(COUNTIF(O228:O230,"A")&gt;0,"P"," "))</f>
        <v/>
      </c>
      <c r="P231" s="201" t="str">
        <f t="shared" ref="P231" si="679">IF(COUNTIF(P228:P230,"A")&gt;=1,"C",IF(COUNTIF(P228:P230,"A")&gt;0,"P"," "))</f>
        <v/>
      </c>
      <c r="Q231" s="201" t="str">
        <f t="shared" ref="Q231" si="680">IF(COUNTIF(Q228:Q230,"A")&gt;=1,"C",IF(COUNTIF(Q228:Q230,"A")&gt;0,"P"," "))</f>
        <v/>
      </c>
      <c r="R231" s="201" t="str">
        <f t="shared" ref="R231" si="681">IF(COUNTIF(R228:R230,"A")&gt;=1,"C",IF(COUNTIF(R228:R230,"A")&gt;0,"P"," "))</f>
        <v/>
      </c>
    </row>
    <row r="232" spans="1:18">
      <c r="B232" s="220"/>
      <c r="C232" s="222" t="s">
        <v>653</v>
      </c>
      <c r="D232" s="42"/>
      <c r="E232" s="42"/>
      <c r="F232" s="42"/>
      <c r="G232" s="42"/>
      <c r="H232" s="42"/>
      <c r="I232" s="42"/>
      <c r="J232" s="42"/>
      <c r="K232" s="42"/>
      <c r="L232" s="42"/>
      <c r="M232" s="42"/>
      <c r="N232" s="42"/>
      <c r="O232" s="42"/>
      <c r="P232" s="42"/>
      <c r="Q232" s="42"/>
      <c r="R232" s="42"/>
    </row>
    <row r="233" spans="1:18">
      <c r="B233" s="220"/>
      <c r="C233" s="222" t="s">
        <v>654</v>
      </c>
      <c r="D233" s="42"/>
      <c r="E233" s="42"/>
      <c r="F233" s="42"/>
      <c r="G233" s="42"/>
      <c r="H233" s="42"/>
      <c r="I233" s="42"/>
      <c r="J233" s="42"/>
      <c r="K233" s="42"/>
      <c r="L233" s="42"/>
      <c r="M233" s="42"/>
      <c r="N233" s="42"/>
      <c r="O233" s="42"/>
      <c r="P233" s="42"/>
      <c r="Q233" s="42"/>
      <c r="R233" s="42"/>
    </row>
    <row r="234" spans="1:18">
      <c r="B234" s="220"/>
      <c r="C234" s="222" t="s">
        <v>655</v>
      </c>
      <c r="D234" s="42"/>
      <c r="E234" s="42"/>
      <c r="F234" s="42"/>
      <c r="G234" s="42"/>
      <c r="H234" s="42"/>
      <c r="I234" s="42"/>
      <c r="J234" s="42"/>
      <c r="K234" s="42"/>
      <c r="L234" s="42"/>
      <c r="M234" s="42"/>
      <c r="N234" s="42"/>
      <c r="O234" s="42"/>
      <c r="P234" s="42"/>
      <c r="Q234" s="42"/>
      <c r="R234" s="42"/>
    </row>
    <row r="235" spans="1:18" ht="1.5" customHeight="1" thickBot="1">
      <c r="D235" s="201" t="str">
        <f>IF(COUNTIF(D232:D234,"A")&gt;=1,"C",IF(COUNTIF(D232:D234,"A")&gt;0,"P"," "))</f>
        <v/>
      </c>
      <c r="E235" s="201" t="str">
        <f t="shared" ref="E235" si="682">IF(COUNTIF(E232:E234,"A")&gt;=1,"C",IF(COUNTIF(E232:E234,"A")&gt;0,"P"," "))</f>
        <v/>
      </c>
      <c r="F235" s="201" t="str">
        <f t="shared" ref="F235" si="683">IF(COUNTIF(F232:F234,"A")&gt;=1,"C",IF(COUNTIF(F232:F234,"A")&gt;0,"P"," "))</f>
        <v/>
      </c>
      <c r="G235" s="201" t="str">
        <f t="shared" ref="G235" si="684">IF(COUNTIF(G232:G234,"A")&gt;=1,"C",IF(COUNTIF(G232:G234,"A")&gt;0,"P"," "))</f>
        <v/>
      </c>
      <c r="H235" s="201" t="str">
        <f t="shared" ref="H235" si="685">IF(COUNTIF(H232:H234,"A")&gt;=1,"C",IF(COUNTIF(H232:H234,"A")&gt;0,"P"," "))</f>
        <v/>
      </c>
      <c r="I235" s="201" t="str">
        <f t="shared" ref="I235" si="686">IF(COUNTIF(I232:I234,"A")&gt;=1,"C",IF(COUNTIF(I232:I234,"A")&gt;0,"P"," "))</f>
        <v/>
      </c>
      <c r="J235" s="201" t="str">
        <f t="shared" ref="J235" si="687">IF(COUNTIF(J232:J234,"A")&gt;=1,"C",IF(COUNTIF(J232:J234,"A")&gt;0,"P"," "))</f>
        <v/>
      </c>
      <c r="K235" s="201" t="str">
        <f t="shared" ref="K235" si="688">IF(COUNTIF(K232:K234,"A")&gt;=1,"C",IF(COUNTIF(K232:K234,"A")&gt;0,"P"," "))</f>
        <v/>
      </c>
      <c r="L235" s="201" t="str">
        <f t="shared" ref="L235" si="689">IF(COUNTIF(L232:L234,"A")&gt;=1,"C",IF(COUNTIF(L232:L234,"A")&gt;0,"P"," "))</f>
        <v/>
      </c>
      <c r="M235" s="201" t="str">
        <f t="shared" ref="M235" si="690">IF(COUNTIF(M232:M234,"A")&gt;=1,"C",IF(COUNTIF(M232:M234,"A")&gt;0,"P"," "))</f>
        <v/>
      </c>
      <c r="N235" s="201" t="str">
        <f t="shared" ref="N235" si="691">IF(COUNTIF(N232:N234,"A")&gt;=1,"C",IF(COUNTIF(N232:N234,"A")&gt;0,"P"," "))</f>
        <v/>
      </c>
      <c r="O235" s="201" t="str">
        <f t="shared" ref="O235" si="692">IF(COUNTIF(O232:O234,"A")&gt;=1,"C",IF(COUNTIF(O232:O234,"A")&gt;0,"P"," "))</f>
        <v/>
      </c>
      <c r="P235" s="201" t="str">
        <f t="shared" ref="P235" si="693">IF(COUNTIF(P232:P234,"A")&gt;=1,"C",IF(COUNTIF(P232:P234,"A")&gt;0,"P"," "))</f>
        <v/>
      </c>
      <c r="Q235" s="201" t="str">
        <f t="shared" ref="Q235" si="694">IF(COUNTIF(Q232:Q234,"A")&gt;=1,"C",IF(COUNTIF(Q232:Q234,"A")&gt;0,"P"," "))</f>
        <v/>
      </c>
      <c r="R235" s="201" t="str">
        <f t="shared" ref="R235" si="695">IF(COUNTIF(R232:R234,"A")&gt;=1,"C",IF(COUNTIF(R232:R234,"A")&gt;0,"P"," "))</f>
        <v/>
      </c>
    </row>
    <row r="236" spans="1:18" ht="13.5" thickBot="1">
      <c r="C236" s="67" t="s">
        <v>56</v>
      </c>
      <c r="D236" s="215" t="str">
        <f>IF(COUNTIF(D219:D235,"C")&gt;4,"C",IF(COUNTIF(D219:D235,"C")&gt;0,"P"," "))</f>
        <v/>
      </c>
      <c r="E236" s="215" t="str">
        <f t="shared" ref="E236:R236" si="696">IF(COUNTIF(E219:E235,"C")&gt;4,"C",IF(COUNTIF(E219:E235,"C")&gt;0,"P"," "))</f>
        <v/>
      </c>
      <c r="F236" s="215" t="str">
        <f t="shared" si="696"/>
        <v/>
      </c>
      <c r="G236" s="215" t="str">
        <f t="shared" si="696"/>
        <v/>
      </c>
      <c r="H236" s="215" t="str">
        <f t="shared" si="696"/>
        <v/>
      </c>
      <c r="I236" s="215" t="str">
        <f t="shared" si="696"/>
        <v/>
      </c>
      <c r="J236" s="215" t="str">
        <f t="shared" si="696"/>
        <v/>
      </c>
      <c r="K236" s="215" t="str">
        <f t="shared" si="696"/>
        <v/>
      </c>
      <c r="L236" s="215" t="str">
        <f t="shared" si="696"/>
        <v/>
      </c>
      <c r="M236" s="215" t="str">
        <f t="shared" si="696"/>
        <v/>
      </c>
      <c r="N236" s="215" t="str">
        <f t="shared" si="696"/>
        <v/>
      </c>
      <c r="O236" s="215" t="str">
        <f t="shared" si="696"/>
        <v/>
      </c>
      <c r="P236" s="215" t="str">
        <f t="shared" si="696"/>
        <v/>
      </c>
      <c r="Q236" s="215" t="str">
        <f t="shared" si="696"/>
        <v/>
      </c>
      <c r="R236" s="215" t="str">
        <f t="shared" si="696"/>
        <v/>
      </c>
    </row>
    <row r="237" spans="1:18" ht="18">
      <c r="A237" s="423" t="s">
        <v>125</v>
      </c>
      <c r="B237" s="424"/>
      <c r="C237" s="424"/>
      <c r="D237" s="424"/>
      <c r="E237" s="424"/>
      <c r="F237" s="424"/>
      <c r="G237" s="424"/>
      <c r="H237" s="424"/>
      <c r="I237" s="424"/>
      <c r="J237" s="424"/>
      <c r="K237" s="424"/>
      <c r="L237" s="424"/>
      <c r="M237" s="424"/>
      <c r="N237" s="424"/>
      <c r="O237" s="424"/>
      <c r="P237" s="424"/>
      <c r="Q237" s="424"/>
      <c r="R237" s="424"/>
    </row>
    <row r="238" spans="1:18" ht="15">
      <c r="B238" s="218" t="s">
        <v>240</v>
      </c>
    </row>
    <row r="239" spans="1:18">
      <c r="B239" s="26">
        <v>1</v>
      </c>
      <c r="C239" s="226" t="s">
        <v>616</v>
      </c>
    </row>
    <row r="240" spans="1:18">
      <c r="B240" s="219"/>
      <c r="C240" s="222" t="s">
        <v>656</v>
      </c>
      <c r="D240" s="42"/>
      <c r="E240" s="42"/>
      <c r="F240" s="42"/>
      <c r="G240" s="42"/>
      <c r="H240" s="42"/>
      <c r="I240" s="42"/>
      <c r="J240" s="42"/>
      <c r="K240" s="42"/>
      <c r="L240" s="42"/>
      <c r="M240" s="42"/>
      <c r="N240" s="42"/>
      <c r="O240" s="42"/>
      <c r="P240" s="42"/>
      <c r="Q240" s="42"/>
      <c r="R240" s="42"/>
    </row>
    <row r="241" spans="2:18">
      <c r="B241" s="219"/>
      <c r="C241" s="222" t="s">
        <v>657</v>
      </c>
      <c r="D241" s="42"/>
      <c r="E241" s="42"/>
      <c r="F241" s="42"/>
      <c r="G241" s="42"/>
      <c r="H241" s="42"/>
      <c r="I241" s="42"/>
      <c r="J241" s="42"/>
      <c r="K241" s="42"/>
      <c r="L241" s="42"/>
      <c r="M241" s="42"/>
      <c r="N241" s="42"/>
      <c r="O241" s="42"/>
      <c r="P241" s="42"/>
      <c r="Q241" s="42"/>
      <c r="R241" s="42"/>
    </row>
    <row r="242" spans="2:18">
      <c r="B242" s="219"/>
      <c r="C242" s="222" t="s">
        <v>658</v>
      </c>
      <c r="D242" s="42"/>
      <c r="E242" s="42"/>
      <c r="F242" s="42"/>
      <c r="G242" s="42"/>
      <c r="H242" s="42"/>
      <c r="I242" s="42"/>
      <c r="J242" s="42"/>
      <c r="K242" s="42"/>
      <c r="L242" s="42"/>
      <c r="M242" s="42"/>
      <c r="N242" s="42"/>
      <c r="O242" s="42"/>
      <c r="P242" s="42"/>
      <c r="Q242" s="42"/>
      <c r="R242" s="42"/>
    </row>
    <row r="243" spans="2:18">
      <c r="B243" s="26">
        <v>2</v>
      </c>
      <c r="C243" s="221" t="s">
        <v>617</v>
      </c>
      <c r="D243" s="201" t="str">
        <f>IF(COUNTIF(D240:D242,"A")&gt;=1,"C",IF(COUNTIF(D240:D242,"A")&gt;0,"P"," "))</f>
        <v/>
      </c>
      <c r="E243" s="201" t="str">
        <f t="shared" ref="E243" si="697">IF(COUNTIF(E240:E242,"A")&gt;=1,"C",IF(COUNTIF(E240:E242,"A")&gt;0,"P"," "))</f>
        <v/>
      </c>
      <c r="F243" s="201" t="str">
        <f t="shared" ref="F243" si="698">IF(COUNTIF(F240:F242,"A")&gt;=1,"C",IF(COUNTIF(F240:F242,"A")&gt;0,"P"," "))</f>
        <v/>
      </c>
      <c r="G243" s="201" t="str">
        <f t="shared" ref="G243" si="699">IF(COUNTIF(G240:G242,"A")&gt;=1,"C",IF(COUNTIF(G240:G242,"A")&gt;0,"P"," "))</f>
        <v/>
      </c>
      <c r="H243" s="201" t="str">
        <f t="shared" ref="H243" si="700">IF(COUNTIF(H240:H242,"A")&gt;=1,"C",IF(COUNTIF(H240:H242,"A")&gt;0,"P"," "))</f>
        <v/>
      </c>
      <c r="I243" s="201" t="str">
        <f t="shared" ref="I243" si="701">IF(COUNTIF(I240:I242,"A")&gt;=1,"C",IF(COUNTIF(I240:I242,"A")&gt;0,"P"," "))</f>
        <v/>
      </c>
      <c r="J243" s="201" t="str">
        <f t="shared" ref="J243" si="702">IF(COUNTIF(J240:J242,"A")&gt;=1,"C",IF(COUNTIF(J240:J242,"A")&gt;0,"P"," "))</f>
        <v/>
      </c>
      <c r="K243" s="201" t="str">
        <f t="shared" ref="K243" si="703">IF(COUNTIF(K240:K242,"A")&gt;=1,"C",IF(COUNTIF(K240:K242,"A")&gt;0,"P"," "))</f>
        <v/>
      </c>
      <c r="L243" s="201" t="str">
        <f t="shared" ref="L243" si="704">IF(COUNTIF(L240:L242,"A")&gt;=1,"C",IF(COUNTIF(L240:L242,"A")&gt;0,"P"," "))</f>
        <v/>
      </c>
      <c r="M243" s="201" t="str">
        <f t="shared" ref="M243" si="705">IF(COUNTIF(M240:M242,"A")&gt;=1,"C",IF(COUNTIF(M240:M242,"A")&gt;0,"P"," "))</f>
        <v/>
      </c>
      <c r="N243" s="201" t="str">
        <f t="shared" ref="N243" si="706">IF(COUNTIF(N240:N242,"A")&gt;=1,"C",IF(COUNTIF(N240:N242,"A")&gt;0,"P"," "))</f>
        <v/>
      </c>
      <c r="O243" s="201" t="str">
        <f t="shared" ref="O243" si="707">IF(COUNTIF(O240:O242,"A")&gt;=1,"C",IF(COUNTIF(O240:O242,"A")&gt;0,"P"," "))</f>
        <v/>
      </c>
      <c r="P243" s="201" t="str">
        <f t="shared" ref="P243" si="708">IF(COUNTIF(P240:P242,"A")&gt;=1,"C",IF(COUNTIF(P240:P242,"A")&gt;0,"P"," "))</f>
        <v/>
      </c>
      <c r="Q243" s="201" t="str">
        <f t="shared" ref="Q243" si="709">IF(COUNTIF(Q240:Q242,"A")&gt;=1,"C",IF(COUNTIF(Q240:Q242,"A")&gt;0,"P"," "))</f>
        <v/>
      </c>
      <c r="R243" s="201" t="str">
        <f t="shared" ref="R243" si="710">IF(COUNTIF(R240:R242,"A")&gt;=1,"C",IF(COUNTIF(R240:R242,"A")&gt;0,"P"," "))</f>
        <v/>
      </c>
    </row>
    <row r="244" spans="2:18">
      <c r="B244" s="220"/>
      <c r="C244" s="222" t="s">
        <v>659</v>
      </c>
      <c r="D244" s="42"/>
      <c r="E244" s="42"/>
      <c r="F244" s="42"/>
      <c r="G244" s="42"/>
      <c r="H244" s="42"/>
      <c r="I244" s="42"/>
      <c r="J244" s="42"/>
      <c r="K244" s="42"/>
      <c r="L244" s="42"/>
      <c r="M244" s="42"/>
      <c r="N244" s="42"/>
      <c r="O244" s="42"/>
      <c r="P244" s="42"/>
      <c r="Q244" s="42"/>
      <c r="R244" s="42"/>
    </row>
    <row r="245" spans="2:18">
      <c r="B245" s="220"/>
      <c r="C245" s="222" t="s">
        <v>660</v>
      </c>
      <c r="D245" s="42"/>
      <c r="E245" s="42"/>
      <c r="F245" s="42"/>
      <c r="G245" s="42"/>
      <c r="H245" s="42"/>
      <c r="I245" s="42"/>
      <c r="J245" s="42"/>
      <c r="K245" s="42"/>
      <c r="L245" s="42"/>
      <c r="M245" s="42"/>
      <c r="N245" s="42"/>
      <c r="O245" s="42"/>
      <c r="P245" s="42"/>
      <c r="Q245" s="42"/>
      <c r="R245" s="42"/>
    </row>
    <row r="246" spans="2:18">
      <c r="B246" s="220"/>
      <c r="C246" s="222" t="s">
        <v>661</v>
      </c>
      <c r="D246" s="42"/>
      <c r="E246" s="42"/>
      <c r="F246" s="42"/>
      <c r="G246" s="42"/>
      <c r="H246" s="42"/>
      <c r="I246" s="42"/>
      <c r="J246" s="42"/>
      <c r="K246" s="42"/>
      <c r="L246" s="42"/>
      <c r="M246" s="42"/>
      <c r="N246" s="42"/>
      <c r="O246" s="42"/>
      <c r="P246" s="42"/>
      <c r="Q246" s="42"/>
      <c r="R246" s="42"/>
    </row>
    <row r="247" spans="2:18">
      <c r="B247" s="26">
        <v>3</v>
      </c>
      <c r="C247" s="221" t="s">
        <v>618</v>
      </c>
      <c r="D247" s="201" t="str">
        <f>IF(COUNTIF(D244:D246,"A")&gt;=1,"C",IF(COUNTIF(D244:D246,"A")&gt;0,"P"," "))</f>
        <v/>
      </c>
      <c r="E247" s="201" t="str">
        <f t="shared" ref="E247" si="711">IF(COUNTIF(E244:E246,"A")&gt;=1,"C",IF(COUNTIF(E244:E246,"A")&gt;0,"P"," "))</f>
        <v/>
      </c>
      <c r="F247" s="201" t="str">
        <f t="shared" ref="F247" si="712">IF(COUNTIF(F244:F246,"A")&gt;=1,"C",IF(COUNTIF(F244:F246,"A")&gt;0,"P"," "))</f>
        <v/>
      </c>
      <c r="G247" s="201" t="str">
        <f t="shared" ref="G247" si="713">IF(COUNTIF(G244:G246,"A")&gt;=1,"C",IF(COUNTIF(G244:G246,"A")&gt;0,"P"," "))</f>
        <v/>
      </c>
      <c r="H247" s="201" t="str">
        <f t="shared" ref="H247" si="714">IF(COUNTIF(H244:H246,"A")&gt;=1,"C",IF(COUNTIF(H244:H246,"A")&gt;0,"P"," "))</f>
        <v/>
      </c>
      <c r="I247" s="201" t="str">
        <f t="shared" ref="I247" si="715">IF(COUNTIF(I244:I246,"A")&gt;=1,"C",IF(COUNTIF(I244:I246,"A")&gt;0,"P"," "))</f>
        <v/>
      </c>
      <c r="J247" s="201" t="str">
        <f t="shared" ref="J247" si="716">IF(COUNTIF(J244:J246,"A")&gt;=1,"C",IF(COUNTIF(J244:J246,"A")&gt;0,"P"," "))</f>
        <v/>
      </c>
      <c r="K247" s="201" t="str">
        <f t="shared" ref="K247" si="717">IF(COUNTIF(K244:K246,"A")&gt;=1,"C",IF(COUNTIF(K244:K246,"A")&gt;0,"P"," "))</f>
        <v/>
      </c>
      <c r="L247" s="201" t="str">
        <f t="shared" ref="L247" si="718">IF(COUNTIF(L244:L246,"A")&gt;=1,"C",IF(COUNTIF(L244:L246,"A")&gt;0,"P"," "))</f>
        <v/>
      </c>
      <c r="M247" s="201" t="str">
        <f t="shared" ref="M247" si="719">IF(COUNTIF(M244:M246,"A")&gt;=1,"C",IF(COUNTIF(M244:M246,"A")&gt;0,"P"," "))</f>
        <v/>
      </c>
      <c r="N247" s="201" t="str">
        <f t="shared" ref="N247" si="720">IF(COUNTIF(N244:N246,"A")&gt;=1,"C",IF(COUNTIF(N244:N246,"A")&gt;0,"P"," "))</f>
        <v/>
      </c>
      <c r="O247" s="201" t="str">
        <f t="shared" ref="O247" si="721">IF(COUNTIF(O244:O246,"A")&gt;=1,"C",IF(COUNTIF(O244:O246,"A")&gt;0,"P"," "))</f>
        <v/>
      </c>
      <c r="P247" s="201" t="str">
        <f t="shared" ref="P247" si="722">IF(COUNTIF(P244:P246,"A")&gt;=1,"C",IF(COUNTIF(P244:P246,"A")&gt;0,"P"," "))</f>
        <v/>
      </c>
      <c r="Q247" s="201" t="str">
        <f t="shared" ref="Q247" si="723">IF(COUNTIF(Q244:Q246,"A")&gt;=1,"C",IF(COUNTIF(Q244:Q246,"A")&gt;0,"P"," "))</f>
        <v/>
      </c>
      <c r="R247" s="201" t="str">
        <f t="shared" ref="R247" si="724">IF(COUNTIF(R244:R246,"A")&gt;=1,"C",IF(COUNTIF(R244:R246,"A")&gt;0,"P"," "))</f>
        <v/>
      </c>
    </row>
    <row r="248" spans="2:18">
      <c r="B248" s="220"/>
      <c r="C248" s="222" t="s">
        <v>662</v>
      </c>
      <c r="D248" s="42"/>
      <c r="E248" s="42"/>
      <c r="F248" s="42"/>
      <c r="G248" s="42"/>
      <c r="H248" s="42"/>
      <c r="I248" s="42"/>
      <c r="J248" s="42"/>
      <c r="K248" s="42"/>
      <c r="L248" s="42"/>
      <c r="M248" s="42"/>
      <c r="N248" s="42"/>
      <c r="O248" s="42"/>
      <c r="P248" s="42"/>
      <c r="Q248" s="42"/>
      <c r="R248" s="42"/>
    </row>
    <row r="249" spans="2:18">
      <c r="B249" s="220"/>
      <c r="C249" s="222" t="s">
        <v>663</v>
      </c>
      <c r="D249" s="42"/>
      <c r="E249" s="42"/>
      <c r="F249" s="42"/>
      <c r="G249" s="42"/>
      <c r="H249" s="42"/>
      <c r="I249" s="42"/>
      <c r="J249" s="42"/>
      <c r="K249" s="42"/>
      <c r="L249" s="42"/>
      <c r="M249" s="42"/>
      <c r="N249" s="42"/>
      <c r="O249" s="42"/>
      <c r="P249" s="42"/>
      <c r="Q249" s="42"/>
      <c r="R249" s="42"/>
    </row>
    <row r="250" spans="2:18">
      <c r="B250" s="220"/>
      <c r="C250" s="222" t="s">
        <v>664</v>
      </c>
      <c r="D250" s="42"/>
      <c r="E250" s="42"/>
      <c r="F250" s="42"/>
      <c r="G250" s="42"/>
      <c r="H250" s="42"/>
      <c r="I250" s="42"/>
      <c r="J250" s="42"/>
      <c r="K250" s="42"/>
      <c r="L250" s="42"/>
      <c r="M250" s="42"/>
      <c r="N250" s="42"/>
      <c r="O250" s="42"/>
      <c r="P250" s="42"/>
      <c r="Q250" s="42"/>
      <c r="R250" s="42"/>
    </row>
    <row r="251" spans="2:18">
      <c r="B251" s="26">
        <v>4</v>
      </c>
      <c r="C251" s="221" t="s">
        <v>619</v>
      </c>
      <c r="D251" s="201" t="str">
        <f>IF(COUNTIF(D248:D250,"A")&gt;=1,"C",IF(COUNTIF(D248:D250,"A")&gt;0,"P"," "))</f>
        <v/>
      </c>
      <c r="E251" s="201" t="str">
        <f t="shared" ref="E251" si="725">IF(COUNTIF(E248:E250,"A")&gt;=1,"C",IF(COUNTIF(E248:E250,"A")&gt;0,"P"," "))</f>
        <v/>
      </c>
      <c r="F251" s="201" t="str">
        <f t="shared" ref="F251" si="726">IF(COUNTIF(F248:F250,"A")&gt;=1,"C",IF(COUNTIF(F248:F250,"A")&gt;0,"P"," "))</f>
        <v/>
      </c>
      <c r="G251" s="201" t="str">
        <f t="shared" ref="G251" si="727">IF(COUNTIF(G248:G250,"A")&gt;=1,"C",IF(COUNTIF(G248:G250,"A")&gt;0,"P"," "))</f>
        <v/>
      </c>
      <c r="H251" s="201" t="str">
        <f t="shared" ref="H251" si="728">IF(COUNTIF(H248:H250,"A")&gt;=1,"C",IF(COUNTIF(H248:H250,"A")&gt;0,"P"," "))</f>
        <v/>
      </c>
      <c r="I251" s="201" t="str">
        <f t="shared" ref="I251" si="729">IF(COUNTIF(I248:I250,"A")&gt;=1,"C",IF(COUNTIF(I248:I250,"A")&gt;0,"P"," "))</f>
        <v/>
      </c>
      <c r="J251" s="201" t="str">
        <f t="shared" ref="J251" si="730">IF(COUNTIF(J248:J250,"A")&gt;=1,"C",IF(COUNTIF(J248:J250,"A")&gt;0,"P"," "))</f>
        <v/>
      </c>
      <c r="K251" s="201" t="str">
        <f t="shared" ref="K251" si="731">IF(COUNTIF(K248:K250,"A")&gt;=1,"C",IF(COUNTIF(K248:K250,"A")&gt;0,"P"," "))</f>
        <v/>
      </c>
      <c r="L251" s="201" t="str">
        <f t="shared" ref="L251" si="732">IF(COUNTIF(L248:L250,"A")&gt;=1,"C",IF(COUNTIF(L248:L250,"A")&gt;0,"P"," "))</f>
        <v/>
      </c>
      <c r="M251" s="201" t="str">
        <f t="shared" ref="M251" si="733">IF(COUNTIF(M248:M250,"A")&gt;=1,"C",IF(COUNTIF(M248:M250,"A")&gt;0,"P"," "))</f>
        <v/>
      </c>
      <c r="N251" s="201" t="str">
        <f t="shared" ref="N251" si="734">IF(COUNTIF(N248:N250,"A")&gt;=1,"C",IF(COUNTIF(N248:N250,"A")&gt;0,"P"," "))</f>
        <v/>
      </c>
      <c r="O251" s="201" t="str">
        <f t="shared" ref="O251" si="735">IF(COUNTIF(O248:O250,"A")&gt;=1,"C",IF(COUNTIF(O248:O250,"A")&gt;0,"P"," "))</f>
        <v/>
      </c>
      <c r="P251" s="201" t="str">
        <f t="shared" ref="P251" si="736">IF(COUNTIF(P248:P250,"A")&gt;=1,"C",IF(COUNTIF(P248:P250,"A")&gt;0,"P"," "))</f>
        <v/>
      </c>
      <c r="Q251" s="201" t="str">
        <f t="shared" ref="Q251" si="737">IF(COUNTIF(Q248:Q250,"A")&gt;=1,"C",IF(COUNTIF(Q248:Q250,"A")&gt;0,"P"," "))</f>
        <v/>
      </c>
      <c r="R251" s="201" t="str">
        <f t="shared" ref="R251" si="738">IF(COUNTIF(R248:R250,"A")&gt;=1,"C",IF(COUNTIF(R248:R250,"A")&gt;0,"P"," "))</f>
        <v/>
      </c>
    </row>
    <row r="252" spans="2:18">
      <c r="B252" s="220"/>
      <c r="C252" s="222" t="s">
        <v>665</v>
      </c>
      <c r="D252" s="42"/>
      <c r="E252" s="42"/>
      <c r="F252" s="42"/>
      <c r="G252" s="42"/>
      <c r="H252" s="42"/>
      <c r="I252" s="42"/>
      <c r="J252" s="42"/>
      <c r="K252" s="42"/>
      <c r="L252" s="42"/>
      <c r="M252" s="42"/>
      <c r="N252" s="42"/>
      <c r="O252" s="42"/>
      <c r="P252" s="42"/>
      <c r="Q252" s="42"/>
      <c r="R252" s="42"/>
    </row>
    <row r="253" spans="2:18">
      <c r="B253" s="220"/>
      <c r="C253" s="222" t="s">
        <v>666</v>
      </c>
      <c r="D253" s="42"/>
      <c r="E253" s="42"/>
      <c r="F253" s="42"/>
      <c r="G253" s="42"/>
      <c r="H253" s="42"/>
      <c r="I253" s="42"/>
      <c r="J253" s="42"/>
      <c r="K253" s="42"/>
      <c r="L253" s="42"/>
      <c r="M253" s="42"/>
      <c r="N253" s="42"/>
      <c r="O253" s="42"/>
      <c r="P253" s="42"/>
      <c r="Q253" s="42"/>
      <c r="R253" s="42"/>
    </row>
    <row r="254" spans="2:18">
      <c r="B254" s="220"/>
      <c r="C254" s="222" t="s">
        <v>667</v>
      </c>
      <c r="D254" s="42"/>
      <c r="E254" s="42"/>
      <c r="F254" s="42"/>
      <c r="G254" s="42"/>
      <c r="H254" s="42"/>
      <c r="I254" s="42"/>
      <c r="J254" s="42"/>
      <c r="K254" s="42"/>
      <c r="L254" s="42"/>
      <c r="M254" s="42"/>
      <c r="N254" s="42"/>
      <c r="O254" s="42"/>
      <c r="P254" s="42"/>
      <c r="Q254" s="42"/>
      <c r="R254" s="42"/>
    </row>
    <row r="255" spans="2:18">
      <c r="B255" s="26">
        <v>5</v>
      </c>
      <c r="C255" s="221" t="s">
        <v>620</v>
      </c>
      <c r="D255" s="201" t="str">
        <f>IF(COUNTIF(D252:D254,"A")&gt;=1,"C",IF(COUNTIF(D252:D254,"A")&gt;0,"P"," "))</f>
        <v/>
      </c>
      <c r="E255" s="201" t="str">
        <f t="shared" ref="E255" si="739">IF(COUNTIF(E252:E254,"A")&gt;=1,"C",IF(COUNTIF(E252:E254,"A")&gt;0,"P"," "))</f>
        <v/>
      </c>
      <c r="F255" s="201" t="str">
        <f t="shared" ref="F255" si="740">IF(COUNTIF(F252:F254,"A")&gt;=1,"C",IF(COUNTIF(F252:F254,"A")&gt;0,"P"," "))</f>
        <v/>
      </c>
      <c r="G255" s="201" t="str">
        <f t="shared" ref="G255" si="741">IF(COUNTIF(G252:G254,"A")&gt;=1,"C",IF(COUNTIF(G252:G254,"A")&gt;0,"P"," "))</f>
        <v/>
      </c>
      <c r="H255" s="201" t="str">
        <f t="shared" ref="H255" si="742">IF(COUNTIF(H252:H254,"A")&gt;=1,"C",IF(COUNTIF(H252:H254,"A")&gt;0,"P"," "))</f>
        <v/>
      </c>
      <c r="I255" s="201" t="str">
        <f t="shared" ref="I255" si="743">IF(COUNTIF(I252:I254,"A")&gt;=1,"C",IF(COUNTIF(I252:I254,"A")&gt;0,"P"," "))</f>
        <v/>
      </c>
      <c r="J255" s="201" t="str">
        <f t="shared" ref="J255" si="744">IF(COUNTIF(J252:J254,"A")&gt;=1,"C",IF(COUNTIF(J252:J254,"A")&gt;0,"P"," "))</f>
        <v/>
      </c>
      <c r="K255" s="201" t="str">
        <f t="shared" ref="K255" si="745">IF(COUNTIF(K252:K254,"A")&gt;=1,"C",IF(COUNTIF(K252:K254,"A")&gt;0,"P"," "))</f>
        <v/>
      </c>
      <c r="L255" s="201" t="str">
        <f t="shared" ref="L255" si="746">IF(COUNTIF(L252:L254,"A")&gt;=1,"C",IF(COUNTIF(L252:L254,"A")&gt;0,"P"," "))</f>
        <v/>
      </c>
      <c r="M255" s="201" t="str">
        <f t="shared" ref="M255" si="747">IF(COUNTIF(M252:M254,"A")&gt;=1,"C",IF(COUNTIF(M252:M254,"A")&gt;0,"P"," "))</f>
        <v/>
      </c>
      <c r="N255" s="201" t="str">
        <f t="shared" ref="N255" si="748">IF(COUNTIF(N252:N254,"A")&gt;=1,"C",IF(COUNTIF(N252:N254,"A")&gt;0,"P"," "))</f>
        <v/>
      </c>
      <c r="O255" s="201" t="str">
        <f t="shared" ref="O255" si="749">IF(COUNTIF(O252:O254,"A")&gt;=1,"C",IF(COUNTIF(O252:O254,"A")&gt;0,"P"," "))</f>
        <v/>
      </c>
      <c r="P255" s="201" t="str">
        <f t="shared" ref="P255" si="750">IF(COUNTIF(P252:P254,"A")&gt;=1,"C",IF(COUNTIF(P252:P254,"A")&gt;0,"P"," "))</f>
        <v/>
      </c>
      <c r="Q255" s="201" t="str">
        <f t="shared" ref="Q255" si="751">IF(COUNTIF(Q252:Q254,"A")&gt;=1,"C",IF(COUNTIF(Q252:Q254,"A")&gt;0,"P"," "))</f>
        <v/>
      </c>
      <c r="R255" s="201" t="str">
        <f t="shared" ref="R255" si="752">IF(COUNTIF(R252:R254,"A")&gt;=1,"C",IF(COUNTIF(R252:R254,"A")&gt;0,"P"," "))</f>
        <v/>
      </c>
    </row>
    <row r="256" spans="2:18">
      <c r="B256" s="220"/>
      <c r="C256" s="222" t="s">
        <v>668</v>
      </c>
      <c r="D256" s="42"/>
      <c r="E256" s="42"/>
      <c r="F256" s="42"/>
      <c r="G256" s="42"/>
      <c r="H256" s="42"/>
      <c r="I256" s="42"/>
      <c r="J256" s="42"/>
      <c r="K256" s="42"/>
      <c r="L256" s="42"/>
      <c r="M256" s="42"/>
      <c r="N256" s="42"/>
      <c r="O256" s="42"/>
      <c r="P256" s="42"/>
      <c r="Q256" s="42"/>
      <c r="R256" s="42"/>
    </row>
    <row r="257" spans="2:18">
      <c r="B257" s="220"/>
      <c r="C257" s="222" t="s">
        <v>669</v>
      </c>
      <c r="D257" s="42"/>
      <c r="E257" s="42"/>
      <c r="F257" s="42"/>
      <c r="G257" s="42"/>
      <c r="H257" s="42"/>
      <c r="I257" s="42"/>
      <c r="J257" s="42"/>
      <c r="K257" s="42"/>
      <c r="L257" s="42"/>
      <c r="M257" s="42"/>
      <c r="N257" s="42"/>
      <c r="O257" s="42"/>
      <c r="P257" s="42"/>
      <c r="Q257" s="42"/>
      <c r="R257" s="42"/>
    </row>
    <row r="258" spans="2:18">
      <c r="B258" s="220"/>
      <c r="C258" s="222" t="s">
        <v>670</v>
      </c>
      <c r="D258" s="42"/>
      <c r="E258" s="42"/>
      <c r="F258" s="42"/>
      <c r="G258" s="42"/>
      <c r="H258" s="42"/>
      <c r="I258" s="42"/>
      <c r="J258" s="42"/>
      <c r="K258" s="42"/>
      <c r="L258" s="42"/>
      <c r="M258" s="42"/>
      <c r="N258" s="42"/>
      <c r="O258" s="42"/>
      <c r="P258" s="42"/>
      <c r="Q258" s="42"/>
      <c r="R258" s="42"/>
    </row>
    <row r="259" spans="2:18" ht="1.5" customHeight="1" thickBot="1">
      <c r="D259" s="201" t="str">
        <f>IF(COUNTIF(D256:D258,"A")&gt;=1,"C",IF(COUNTIF(D256:D258,"A")&gt;0,"P"," "))</f>
        <v/>
      </c>
      <c r="E259" s="201" t="str">
        <f t="shared" ref="E259" si="753">IF(COUNTIF(E256:E258,"A")&gt;=1,"C",IF(COUNTIF(E256:E258,"A")&gt;0,"P"," "))</f>
        <v/>
      </c>
      <c r="F259" s="201" t="str">
        <f t="shared" ref="F259" si="754">IF(COUNTIF(F256:F258,"A")&gt;=1,"C",IF(COUNTIF(F256:F258,"A")&gt;0,"P"," "))</f>
        <v/>
      </c>
      <c r="G259" s="201" t="str">
        <f t="shared" ref="G259" si="755">IF(COUNTIF(G256:G258,"A")&gt;=1,"C",IF(COUNTIF(G256:G258,"A")&gt;0,"P"," "))</f>
        <v/>
      </c>
      <c r="H259" s="201" t="str">
        <f t="shared" ref="H259" si="756">IF(COUNTIF(H256:H258,"A")&gt;=1,"C",IF(COUNTIF(H256:H258,"A")&gt;0,"P"," "))</f>
        <v/>
      </c>
      <c r="I259" s="201" t="str">
        <f t="shared" ref="I259" si="757">IF(COUNTIF(I256:I258,"A")&gt;=1,"C",IF(COUNTIF(I256:I258,"A")&gt;0,"P"," "))</f>
        <v/>
      </c>
      <c r="J259" s="201" t="str">
        <f t="shared" ref="J259" si="758">IF(COUNTIF(J256:J258,"A")&gt;=1,"C",IF(COUNTIF(J256:J258,"A")&gt;0,"P"," "))</f>
        <v/>
      </c>
      <c r="K259" s="201" t="str">
        <f t="shared" ref="K259" si="759">IF(COUNTIF(K256:K258,"A")&gt;=1,"C",IF(COUNTIF(K256:K258,"A")&gt;0,"P"," "))</f>
        <v/>
      </c>
      <c r="L259" s="201" t="str">
        <f t="shared" ref="L259" si="760">IF(COUNTIF(L256:L258,"A")&gt;=1,"C",IF(COUNTIF(L256:L258,"A")&gt;0,"P"," "))</f>
        <v/>
      </c>
      <c r="M259" s="201" t="str">
        <f t="shared" ref="M259" si="761">IF(COUNTIF(M256:M258,"A")&gt;=1,"C",IF(COUNTIF(M256:M258,"A")&gt;0,"P"," "))</f>
        <v/>
      </c>
      <c r="N259" s="201" t="str">
        <f t="shared" ref="N259" si="762">IF(COUNTIF(N256:N258,"A")&gt;=1,"C",IF(COUNTIF(N256:N258,"A")&gt;0,"P"," "))</f>
        <v/>
      </c>
      <c r="O259" s="201" t="str">
        <f t="shared" ref="O259" si="763">IF(COUNTIF(O256:O258,"A")&gt;=1,"C",IF(COUNTIF(O256:O258,"A")&gt;0,"P"," "))</f>
        <v/>
      </c>
      <c r="P259" s="201" t="str">
        <f t="shared" ref="P259" si="764">IF(COUNTIF(P256:P258,"A")&gt;=1,"C",IF(COUNTIF(P256:P258,"A")&gt;0,"P"," "))</f>
        <v/>
      </c>
      <c r="Q259" s="201" t="str">
        <f t="shared" ref="Q259" si="765">IF(COUNTIF(Q256:Q258,"A")&gt;=1,"C",IF(COUNTIF(Q256:Q258,"A")&gt;0,"P"," "))</f>
        <v/>
      </c>
      <c r="R259" s="201" t="str">
        <f t="shared" ref="R259" si="766">IF(COUNTIF(R256:R258,"A")&gt;=1,"C",IF(COUNTIF(R256:R258,"A")&gt;0,"P"," "))</f>
        <v/>
      </c>
    </row>
    <row r="260" spans="2:18" ht="13.5" thickBot="1">
      <c r="C260" s="67" t="s">
        <v>56</v>
      </c>
      <c r="D260" s="215" t="str">
        <f>IF(COUNTIF(D243:D259,"C")&gt;4,"C",IF(COUNTIF(D243:D259,"C")&gt;0,"P"," "))</f>
        <v/>
      </c>
      <c r="E260" s="215" t="str">
        <f t="shared" ref="E260:R260" si="767">IF(COUNTIF(E243:E259,"C")&gt;4,"C",IF(COUNTIF(E243:E259,"C")&gt;0,"P"," "))</f>
        <v/>
      </c>
      <c r="F260" s="215" t="str">
        <f t="shared" si="767"/>
        <v/>
      </c>
      <c r="G260" s="215" t="str">
        <f t="shared" si="767"/>
        <v/>
      </c>
      <c r="H260" s="215" t="str">
        <f t="shared" si="767"/>
        <v/>
      </c>
      <c r="I260" s="215" t="str">
        <f t="shared" si="767"/>
        <v/>
      </c>
      <c r="J260" s="215" t="str">
        <f t="shared" si="767"/>
        <v/>
      </c>
      <c r="K260" s="215" t="str">
        <f t="shared" si="767"/>
        <v/>
      </c>
      <c r="L260" s="215" t="str">
        <f t="shared" si="767"/>
        <v/>
      </c>
      <c r="M260" s="215" t="str">
        <f t="shared" si="767"/>
        <v/>
      </c>
      <c r="N260" s="215" t="str">
        <f t="shared" si="767"/>
        <v/>
      </c>
      <c r="O260" s="215" t="str">
        <f t="shared" si="767"/>
        <v/>
      </c>
      <c r="P260" s="215" t="str">
        <f t="shared" si="767"/>
        <v/>
      </c>
      <c r="Q260" s="215" t="str">
        <f t="shared" si="767"/>
        <v/>
      </c>
      <c r="R260" s="215" t="str">
        <f t="shared" si="767"/>
        <v/>
      </c>
    </row>
    <row r="261" spans="2:18" ht="15">
      <c r="B261" s="218" t="s">
        <v>241</v>
      </c>
    </row>
    <row r="262" spans="2:18">
      <c r="B262" s="26">
        <v>1</v>
      </c>
      <c r="C262" s="226" t="s">
        <v>621</v>
      </c>
    </row>
    <row r="263" spans="2:18">
      <c r="B263" s="219"/>
      <c r="C263" s="72" t="s">
        <v>671</v>
      </c>
      <c r="D263" s="42"/>
      <c r="E263" s="42"/>
      <c r="F263" s="42"/>
      <c r="G263" s="42"/>
      <c r="H263" s="42"/>
      <c r="I263" s="42"/>
      <c r="J263" s="42"/>
      <c r="K263" s="42"/>
      <c r="L263" s="42"/>
      <c r="M263" s="42"/>
      <c r="N263" s="42"/>
      <c r="O263" s="42"/>
      <c r="P263" s="42"/>
      <c r="Q263" s="42"/>
      <c r="R263" s="42"/>
    </row>
    <row r="264" spans="2:18">
      <c r="B264" s="219"/>
      <c r="C264" s="72" t="s">
        <v>672</v>
      </c>
      <c r="D264" s="42"/>
      <c r="E264" s="42"/>
      <c r="F264" s="42"/>
      <c r="G264" s="42"/>
      <c r="H264" s="42"/>
      <c r="I264" s="42"/>
      <c r="J264" s="42"/>
      <c r="K264" s="42"/>
      <c r="L264" s="42"/>
      <c r="M264" s="42"/>
      <c r="N264" s="42"/>
      <c r="O264" s="42"/>
      <c r="P264" s="42"/>
      <c r="Q264" s="42"/>
      <c r="R264" s="42"/>
    </row>
    <row r="265" spans="2:18">
      <c r="B265" s="219"/>
      <c r="C265" s="72" t="s">
        <v>673</v>
      </c>
      <c r="D265" s="42"/>
      <c r="E265" s="42"/>
      <c r="F265" s="42"/>
      <c r="G265" s="42"/>
      <c r="H265" s="42"/>
      <c r="I265" s="42"/>
      <c r="J265" s="42"/>
      <c r="K265" s="42"/>
      <c r="L265" s="42"/>
      <c r="M265" s="42"/>
      <c r="N265" s="42"/>
      <c r="O265" s="42"/>
      <c r="P265" s="42"/>
      <c r="Q265" s="42"/>
      <c r="R265" s="42"/>
    </row>
    <row r="266" spans="2:18">
      <c r="B266" s="26">
        <v>2</v>
      </c>
      <c r="C266" s="221" t="s">
        <v>622</v>
      </c>
      <c r="D266" s="201" t="str">
        <f>IF(COUNTIF(D263:D265,"A")&gt;=1,"C",IF(COUNTIF(D263:D265,"A")&gt;0,"P"," "))</f>
        <v/>
      </c>
      <c r="E266" s="201" t="str">
        <f t="shared" ref="E266" si="768">IF(COUNTIF(E263:E265,"A")&gt;=1,"C",IF(COUNTIF(E263:E265,"A")&gt;0,"P"," "))</f>
        <v/>
      </c>
      <c r="F266" s="201" t="str">
        <f t="shared" ref="F266" si="769">IF(COUNTIF(F263:F265,"A")&gt;=1,"C",IF(COUNTIF(F263:F265,"A")&gt;0,"P"," "))</f>
        <v/>
      </c>
      <c r="G266" s="201" t="str">
        <f t="shared" ref="G266" si="770">IF(COUNTIF(G263:G265,"A")&gt;=1,"C",IF(COUNTIF(G263:G265,"A")&gt;0,"P"," "))</f>
        <v/>
      </c>
      <c r="H266" s="201" t="str">
        <f t="shared" ref="H266" si="771">IF(COUNTIF(H263:H265,"A")&gt;=1,"C",IF(COUNTIF(H263:H265,"A")&gt;0,"P"," "))</f>
        <v/>
      </c>
      <c r="I266" s="201" t="str">
        <f t="shared" ref="I266" si="772">IF(COUNTIF(I263:I265,"A")&gt;=1,"C",IF(COUNTIF(I263:I265,"A")&gt;0,"P"," "))</f>
        <v/>
      </c>
      <c r="J266" s="201" t="str">
        <f t="shared" ref="J266" si="773">IF(COUNTIF(J263:J265,"A")&gt;=1,"C",IF(COUNTIF(J263:J265,"A")&gt;0,"P"," "))</f>
        <v/>
      </c>
      <c r="K266" s="201" t="str">
        <f t="shared" ref="K266" si="774">IF(COUNTIF(K263:K265,"A")&gt;=1,"C",IF(COUNTIF(K263:K265,"A")&gt;0,"P"," "))</f>
        <v/>
      </c>
      <c r="L266" s="201" t="str">
        <f t="shared" ref="L266" si="775">IF(COUNTIF(L263:L265,"A")&gt;=1,"C",IF(COUNTIF(L263:L265,"A")&gt;0,"P"," "))</f>
        <v/>
      </c>
      <c r="M266" s="201" t="str">
        <f t="shared" ref="M266" si="776">IF(COUNTIF(M263:M265,"A")&gt;=1,"C",IF(COUNTIF(M263:M265,"A")&gt;0,"P"," "))</f>
        <v/>
      </c>
      <c r="N266" s="201" t="str">
        <f t="shared" ref="N266" si="777">IF(COUNTIF(N263:N265,"A")&gt;=1,"C",IF(COUNTIF(N263:N265,"A")&gt;0,"P"," "))</f>
        <v/>
      </c>
      <c r="O266" s="201" t="str">
        <f t="shared" ref="O266" si="778">IF(COUNTIF(O263:O265,"A")&gt;=1,"C",IF(COUNTIF(O263:O265,"A")&gt;0,"P"," "))</f>
        <v/>
      </c>
      <c r="P266" s="201" t="str">
        <f t="shared" ref="P266" si="779">IF(COUNTIF(P263:P265,"A")&gt;=1,"C",IF(COUNTIF(P263:P265,"A")&gt;0,"P"," "))</f>
        <v/>
      </c>
      <c r="Q266" s="201" t="str">
        <f t="shared" ref="Q266" si="780">IF(COUNTIF(Q263:Q265,"A")&gt;=1,"C",IF(COUNTIF(Q263:Q265,"A")&gt;0,"P"," "))</f>
        <v/>
      </c>
      <c r="R266" s="201" t="str">
        <f t="shared" ref="R266" si="781">IF(COUNTIF(R263:R265,"A")&gt;=1,"C",IF(COUNTIF(R263:R265,"A")&gt;0,"P"," "))</f>
        <v/>
      </c>
    </row>
    <row r="267" spans="2:18">
      <c r="B267" s="220"/>
      <c r="C267" s="222" t="s">
        <v>674</v>
      </c>
      <c r="D267" s="42"/>
      <c r="E267" s="42"/>
      <c r="F267" s="42"/>
      <c r="G267" s="42"/>
      <c r="H267" s="42"/>
      <c r="I267" s="42"/>
      <c r="J267" s="42"/>
      <c r="K267" s="42"/>
      <c r="L267" s="42"/>
      <c r="M267" s="42"/>
      <c r="N267" s="42"/>
      <c r="O267" s="42"/>
      <c r="P267" s="42"/>
      <c r="Q267" s="42"/>
      <c r="R267" s="42"/>
    </row>
    <row r="268" spans="2:18">
      <c r="B268" s="220"/>
      <c r="C268" s="222" t="s">
        <v>675</v>
      </c>
      <c r="D268" s="42"/>
      <c r="E268" s="42"/>
      <c r="F268" s="42"/>
      <c r="G268" s="42"/>
      <c r="H268" s="42"/>
      <c r="I268" s="42"/>
      <c r="J268" s="42"/>
      <c r="K268" s="42"/>
      <c r="L268" s="42"/>
      <c r="M268" s="42"/>
      <c r="N268" s="42"/>
      <c r="O268" s="42"/>
      <c r="P268" s="42"/>
      <c r="Q268" s="42"/>
      <c r="R268" s="42"/>
    </row>
    <row r="269" spans="2:18">
      <c r="B269" s="220"/>
      <c r="C269" s="222" t="s">
        <v>676</v>
      </c>
      <c r="D269" s="42"/>
      <c r="E269" s="42"/>
      <c r="F269" s="42"/>
      <c r="G269" s="42"/>
      <c r="H269" s="42"/>
      <c r="I269" s="42"/>
      <c r="J269" s="42"/>
      <c r="K269" s="42"/>
      <c r="L269" s="42"/>
      <c r="M269" s="42"/>
      <c r="N269" s="42"/>
      <c r="O269" s="42"/>
      <c r="P269" s="42"/>
      <c r="Q269" s="42"/>
      <c r="R269" s="42"/>
    </row>
    <row r="270" spans="2:18">
      <c r="B270" s="26">
        <v>3</v>
      </c>
      <c r="C270" s="221" t="s">
        <v>623</v>
      </c>
      <c r="D270" s="201" t="str">
        <f>IF(COUNTIF(D267:D269,"A")&gt;=1,"C",IF(COUNTIF(D267:D269,"A")&gt;0,"P"," "))</f>
        <v/>
      </c>
      <c r="E270" s="201" t="str">
        <f t="shared" ref="E270" si="782">IF(COUNTIF(E267:E269,"A")&gt;=1,"C",IF(COUNTIF(E267:E269,"A")&gt;0,"P"," "))</f>
        <v/>
      </c>
      <c r="F270" s="201" t="str">
        <f t="shared" ref="F270" si="783">IF(COUNTIF(F267:F269,"A")&gt;=1,"C",IF(COUNTIF(F267:F269,"A")&gt;0,"P"," "))</f>
        <v/>
      </c>
      <c r="G270" s="201" t="str">
        <f t="shared" ref="G270" si="784">IF(COUNTIF(G267:G269,"A")&gt;=1,"C",IF(COUNTIF(G267:G269,"A")&gt;0,"P"," "))</f>
        <v/>
      </c>
      <c r="H270" s="201" t="str">
        <f t="shared" ref="H270" si="785">IF(COUNTIF(H267:H269,"A")&gt;=1,"C",IF(COUNTIF(H267:H269,"A")&gt;0,"P"," "))</f>
        <v/>
      </c>
      <c r="I270" s="201" t="str">
        <f t="shared" ref="I270" si="786">IF(COUNTIF(I267:I269,"A")&gt;=1,"C",IF(COUNTIF(I267:I269,"A")&gt;0,"P"," "))</f>
        <v/>
      </c>
      <c r="J270" s="201" t="str">
        <f t="shared" ref="J270" si="787">IF(COUNTIF(J267:J269,"A")&gt;=1,"C",IF(COUNTIF(J267:J269,"A")&gt;0,"P"," "))</f>
        <v/>
      </c>
      <c r="K270" s="201" t="str">
        <f t="shared" ref="K270" si="788">IF(COUNTIF(K267:K269,"A")&gt;=1,"C",IF(COUNTIF(K267:K269,"A")&gt;0,"P"," "))</f>
        <v/>
      </c>
      <c r="L270" s="201" t="str">
        <f t="shared" ref="L270" si="789">IF(COUNTIF(L267:L269,"A")&gt;=1,"C",IF(COUNTIF(L267:L269,"A")&gt;0,"P"," "))</f>
        <v/>
      </c>
      <c r="M270" s="201" t="str">
        <f t="shared" ref="M270" si="790">IF(COUNTIF(M267:M269,"A")&gt;=1,"C",IF(COUNTIF(M267:M269,"A")&gt;0,"P"," "))</f>
        <v/>
      </c>
      <c r="N270" s="201" t="str">
        <f t="shared" ref="N270" si="791">IF(COUNTIF(N267:N269,"A")&gt;=1,"C",IF(COUNTIF(N267:N269,"A")&gt;0,"P"," "))</f>
        <v/>
      </c>
      <c r="O270" s="201" t="str">
        <f t="shared" ref="O270" si="792">IF(COUNTIF(O267:O269,"A")&gt;=1,"C",IF(COUNTIF(O267:O269,"A")&gt;0,"P"," "))</f>
        <v/>
      </c>
      <c r="P270" s="201" t="str">
        <f t="shared" ref="P270" si="793">IF(COUNTIF(P267:P269,"A")&gt;=1,"C",IF(COUNTIF(P267:P269,"A")&gt;0,"P"," "))</f>
        <v/>
      </c>
      <c r="Q270" s="201" t="str">
        <f t="shared" ref="Q270" si="794">IF(COUNTIF(Q267:Q269,"A")&gt;=1,"C",IF(COUNTIF(Q267:Q269,"A")&gt;0,"P"," "))</f>
        <v/>
      </c>
      <c r="R270" s="201" t="str">
        <f t="shared" ref="R270" si="795">IF(COUNTIF(R267:R269,"A")&gt;=1,"C",IF(COUNTIF(R267:R269,"A")&gt;0,"P"," "))</f>
        <v/>
      </c>
    </row>
    <row r="271" spans="2:18">
      <c r="B271" s="220"/>
      <c r="C271" s="222" t="s">
        <v>677</v>
      </c>
      <c r="D271" s="42"/>
      <c r="E271" s="42"/>
      <c r="F271" s="42"/>
      <c r="G271" s="42"/>
      <c r="H271" s="42"/>
      <c r="I271" s="42"/>
      <c r="J271" s="42"/>
      <c r="K271" s="42"/>
      <c r="L271" s="42"/>
      <c r="M271" s="42"/>
      <c r="N271" s="42"/>
      <c r="O271" s="42"/>
      <c r="P271" s="42"/>
      <c r="Q271" s="42"/>
      <c r="R271" s="42"/>
    </row>
    <row r="272" spans="2:18">
      <c r="B272" s="220"/>
      <c r="C272" s="222" t="s">
        <v>678</v>
      </c>
      <c r="D272" s="42"/>
      <c r="E272" s="42"/>
      <c r="F272" s="42"/>
      <c r="G272" s="42"/>
      <c r="H272" s="42"/>
      <c r="I272" s="42"/>
      <c r="J272" s="42"/>
      <c r="K272" s="42"/>
      <c r="L272" s="42"/>
      <c r="M272" s="42"/>
      <c r="N272" s="42"/>
      <c r="O272" s="42"/>
      <c r="P272" s="42"/>
      <c r="Q272" s="42"/>
      <c r="R272" s="42"/>
    </row>
    <row r="273" spans="2:18">
      <c r="B273" s="220"/>
      <c r="C273" s="222" t="s">
        <v>679</v>
      </c>
      <c r="D273" s="42"/>
      <c r="E273" s="42"/>
      <c r="F273" s="42"/>
      <c r="G273" s="42"/>
      <c r="H273" s="42"/>
      <c r="I273" s="42"/>
      <c r="J273" s="42"/>
      <c r="K273" s="42"/>
      <c r="L273" s="42"/>
      <c r="M273" s="42"/>
      <c r="N273" s="42"/>
      <c r="O273" s="42"/>
      <c r="P273" s="42"/>
      <c r="Q273" s="42"/>
      <c r="R273" s="42"/>
    </row>
    <row r="274" spans="2:18">
      <c r="B274" s="26">
        <v>4</v>
      </c>
      <c r="C274" s="221" t="s">
        <v>624</v>
      </c>
      <c r="D274" s="201" t="str">
        <f>IF(COUNTIF(D271:D273,"A")&gt;=1,"C",IF(COUNTIF(D271:D273,"A")&gt;0,"P"," "))</f>
        <v/>
      </c>
      <c r="E274" s="201" t="str">
        <f t="shared" ref="E274" si="796">IF(COUNTIF(E271:E273,"A")&gt;=1,"C",IF(COUNTIF(E271:E273,"A")&gt;0,"P"," "))</f>
        <v/>
      </c>
      <c r="F274" s="201" t="str">
        <f t="shared" ref="F274" si="797">IF(COUNTIF(F271:F273,"A")&gt;=1,"C",IF(COUNTIF(F271:F273,"A")&gt;0,"P"," "))</f>
        <v/>
      </c>
      <c r="G274" s="201" t="str">
        <f t="shared" ref="G274" si="798">IF(COUNTIF(G271:G273,"A")&gt;=1,"C",IF(COUNTIF(G271:G273,"A")&gt;0,"P"," "))</f>
        <v/>
      </c>
      <c r="H274" s="201" t="str">
        <f t="shared" ref="H274" si="799">IF(COUNTIF(H271:H273,"A")&gt;=1,"C",IF(COUNTIF(H271:H273,"A")&gt;0,"P"," "))</f>
        <v/>
      </c>
      <c r="I274" s="201" t="str">
        <f t="shared" ref="I274" si="800">IF(COUNTIF(I271:I273,"A")&gt;=1,"C",IF(COUNTIF(I271:I273,"A")&gt;0,"P"," "))</f>
        <v/>
      </c>
      <c r="J274" s="201" t="str">
        <f t="shared" ref="J274" si="801">IF(COUNTIF(J271:J273,"A")&gt;=1,"C",IF(COUNTIF(J271:J273,"A")&gt;0,"P"," "))</f>
        <v/>
      </c>
      <c r="K274" s="201" t="str">
        <f t="shared" ref="K274" si="802">IF(COUNTIF(K271:K273,"A")&gt;=1,"C",IF(COUNTIF(K271:K273,"A")&gt;0,"P"," "))</f>
        <v/>
      </c>
      <c r="L274" s="201" t="str">
        <f t="shared" ref="L274" si="803">IF(COUNTIF(L271:L273,"A")&gt;=1,"C",IF(COUNTIF(L271:L273,"A")&gt;0,"P"," "))</f>
        <v/>
      </c>
      <c r="M274" s="201" t="str">
        <f t="shared" ref="M274" si="804">IF(COUNTIF(M271:M273,"A")&gt;=1,"C",IF(COUNTIF(M271:M273,"A")&gt;0,"P"," "))</f>
        <v/>
      </c>
      <c r="N274" s="201" t="str">
        <f t="shared" ref="N274" si="805">IF(COUNTIF(N271:N273,"A")&gt;=1,"C",IF(COUNTIF(N271:N273,"A")&gt;0,"P"," "))</f>
        <v/>
      </c>
      <c r="O274" s="201" t="str">
        <f t="shared" ref="O274" si="806">IF(COUNTIF(O271:O273,"A")&gt;=1,"C",IF(COUNTIF(O271:O273,"A")&gt;0,"P"," "))</f>
        <v/>
      </c>
      <c r="P274" s="201" t="str">
        <f t="shared" ref="P274" si="807">IF(COUNTIF(P271:P273,"A")&gt;=1,"C",IF(COUNTIF(P271:P273,"A")&gt;0,"P"," "))</f>
        <v/>
      </c>
      <c r="Q274" s="201" t="str">
        <f t="shared" ref="Q274" si="808">IF(COUNTIF(Q271:Q273,"A")&gt;=1,"C",IF(COUNTIF(Q271:Q273,"A")&gt;0,"P"," "))</f>
        <v/>
      </c>
      <c r="R274" s="201" t="str">
        <f t="shared" ref="R274" si="809">IF(COUNTIF(R271:R273,"A")&gt;=1,"C",IF(COUNTIF(R271:R273,"A")&gt;0,"P"," "))</f>
        <v/>
      </c>
    </row>
    <row r="275" spans="2:18">
      <c r="B275" s="220"/>
      <c r="C275" s="222" t="s">
        <v>680</v>
      </c>
      <c r="D275" s="42"/>
      <c r="E275" s="42"/>
      <c r="F275" s="42"/>
      <c r="G275" s="42"/>
      <c r="H275" s="42"/>
      <c r="I275" s="42"/>
      <c r="J275" s="42"/>
      <c r="K275" s="42"/>
      <c r="L275" s="42"/>
      <c r="M275" s="42"/>
      <c r="N275" s="42"/>
      <c r="O275" s="42"/>
      <c r="P275" s="42"/>
      <c r="Q275" s="42"/>
      <c r="R275" s="42"/>
    </row>
    <row r="276" spans="2:18">
      <c r="B276" s="220"/>
      <c r="C276" s="222" t="s">
        <v>685</v>
      </c>
      <c r="D276" s="42"/>
      <c r="E276" s="42"/>
      <c r="F276" s="42"/>
      <c r="G276" s="42"/>
      <c r="H276" s="42"/>
      <c r="I276" s="42"/>
      <c r="J276" s="42"/>
      <c r="K276" s="42"/>
      <c r="L276" s="42"/>
      <c r="M276" s="42"/>
      <c r="N276" s="42"/>
      <c r="O276" s="42"/>
      <c r="P276" s="42"/>
      <c r="Q276" s="42"/>
      <c r="R276" s="42"/>
    </row>
    <row r="277" spans="2:18">
      <c r="B277" s="220"/>
      <c r="C277" s="222" t="s">
        <v>681</v>
      </c>
      <c r="D277" s="42"/>
      <c r="E277" s="42"/>
      <c r="F277" s="42"/>
      <c r="G277" s="42"/>
      <c r="H277" s="42"/>
      <c r="I277" s="42"/>
      <c r="J277" s="42"/>
      <c r="K277" s="42"/>
      <c r="L277" s="42"/>
      <c r="M277" s="42"/>
      <c r="N277" s="42"/>
      <c r="O277" s="42"/>
      <c r="P277" s="42"/>
      <c r="Q277" s="42"/>
      <c r="R277" s="42"/>
    </row>
    <row r="278" spans="2:18">
      <c r="B278" s="26">
        <v>5</v>
      </c>
      <c r="C278" s="221" t="s">
        <v>625</v>
      </c>
      <c r="D278" s="201" t="str">
        <f>IF(COUNTIF(D275:D277,"A")&gt;=1,"C",IF(COUNTIF(D275:D277,"A")&gt;0,"P"," "))</f>
        <v/>
      </c>
      <c r="E278" s="201" t="str">
        <f t="shared" ref="E278" si="810">IF(COUNTIF(E275:E277,"A")&gt;=1,"C",IF(COUNTIF(E275:E277,"A")&gt;0,"P"," "))</f>
        <v/>
      </c>
      <c r="F278" s="201" t="str">
        <f t="shared" ref="F278" si="811">IF(COUNTIF(F275:F277,"A")&gt;=1,"C",IF(COUNTIF(F275:F277,"A")&gt;0,"P"," "))</f>
        <v/>
      </c>
      <c r="G278" s="201" t="str">
        <f t="shared" ref="G278" si="812">IF(COUNTIF(G275:G277,"A")&gt;=1,"C",IF(COUNTIF(G275:G277,"A")&gt;0,"P"," "))</f>
        <v/>
      </c>
      <c r="H278" s="201" t="str">
        <f t="shared" ref="H278" si="813">IF(COUNTIF(H275:H277,"A")&gt;=1,"C",IF(COUNTIF(H275:H277,"A")&gt;0,"P"," "))</f>
        <v/>
      </c>
      <c r="I278" s="201" t="str">
        <f t="shared" ref="I278" si="814">IF(COUNTIF(I275:I277,"A")&gt;=1,"C",IF(COUNTIF(I275:I277,"A")&gt;0,"P"," "))</f>
        <v/>
      </c>
      <c r="J278" s="201" t="str">
        <f t="shared" ref="J278" si="815">IF(COUNTIF(J275:J277,"A")&gt;=1,"C",IF(COUNTIF(J275:J277,"A")&gt;0,"P"," "))</f>
        <v/>
      </c>
      <c r="K278" s="201" t="str">
        <f t="shared" ref="K278" si="816">IF(COUNTIF(K275:K277,"A")&gt;=1,"C",IF(COUNTIF(K275:K277,"A")&gt;0,"P"," "))</f>
        <v/>
      </c>
      <c r="L278" s="201" t="str">
        <f t="shared" ref="L278" si="817">IF(COUNTIF(L275:L277,"A")&gt;=1,"C",IF(COUNTIF(L275:L277,"A")&gt;0,"P"," "))</f>
        <v/>
      </c>
      <c r="M278" s="201" t="str">
        <f t="shared" ref="M278" si="818">IF(COUNTIF(M275:M277,"A")&gt;=1,"C",IF(COUNTIF(M275:M277,"A")&gt;0,"P"," "))</f>
        <v/>
      </c>
      <c r="N278" s="201" t="str">
        <f t="shared" ref="N278" si="819">IF(COUNTIF(N275:N277,"A")&gt;=1,"C",IF(COUNTIF(N275:N277,"A")&gt;0,"P"," "))</f>
        <v/>
      </c>
      <c r="O278" s="201" t="str">
        <f t="shared" ref="O278" si="820">IF(COUNTIF(O275:O277,"A")&gt;=1,"C",IF(COUNTIF(O275:O277,"A")&gt;0,"P"," "))</f>
        <v/>
      </c>
      <c r="P278" s="201" t="str">
        <f t="shared" ref="P278" si="821">IF(COUNTIF(P275:P277,"A")&gt;=1,"C",IF(COUNTIF(P275:P277,"A")&gt;0,"P"," "))</f>
        <v/>
      </c>
      <c r="Q278" s="201" t="str">
        <f t="shared" ref="Q278" si="822">IF(COUNTIF(Q275:Q277,"A")&gt;=1,"C",IF(COUNTIF(Q275:Q277,"A")&gt;0,"P"," "))</f>
        <v/>
      </c>
      <c r="R278" s="201" t="str">
        <f t="shared" ref="R278" si="823">IF(COUNTIF(R275:R277,"A")&gt;=1,"C",IF(COUNTIF(R275:R277,"A")&gt;0,"P"," "))</f>
        <v/>
      </c>
    </row>
    <row r="279" spans="2:18">
      <c r="B279" s="220"/>
      <c r="C279" s="222" t="s">
        <v>682</v>
      </c>
      <c r="D279" s="42"/>
      <c r="E279" s="42"/>
      <c r="F279" s="42"/>
      <c r="G279" s="42"/>
      <c r="H279" s="42"/>
      <c r="I279" s="42"/>
      <c r="J279" s="42"/>
      <c r="K279" s="42"/>
      <c r="L279" s="42"/>
      <c r="M279" s="42"/>
      <c r="N279" s="42"/>
      <c r="O279" s="42"/>
      <c r="P279" s="42"/>
      <c r="Q279" s="42"/>
      <c r="R279" s="42"/>
    </row>
    <row r="280" spans="2:18">
      <c r="B280" s="220"/>
      <c r="C280" s="222" t="s">
        <v>683</v>
      </c>
      <c r="D280" s="42"/>
      <c r="E280" s="42"/>
      <c r="F280" s="42"/>
      <c r="G280" s="42"/>
      <c r="H280" s="42"/>
      <c r="I280" s="42"/>
      <c r="J280" s="42"/>
      <c r="K280" s="42"/>
      <c r="L280" s="42"/>
      <c r="M280" s="42"/>
      <c r="N280" s="42"/>
      <c r="O280" s="42"/>
      <c r="P280" s="42"/>
      <c r="Q280" s="42"/>
      <c r="R280" s="42"/>
    </row>
    <row r="281" spans="2:18">
      <c r="B281" s="220"/>
      <c r="C281" s="222" t="s">
        <v>684</v>
      </c>
      <c r="D281" s="42"/>
      <c r="E281" s="42"/>
      <c r="F281" s="42"/>
      <c r="G281" s="42"/>
      <c r="H281" s="42"/>
      <c r="I281" s="42"/>
      <c r="J281" s="42"/>
      <c r="K281" s="42"/>
      <c r="L281" s="42"/>
      <c r="M281" s="42"/>
      <c r="N281" s="42"/>
      <c r="O281" s="42"/>
      <c r="P281" s="42"/>
      <c r="Q281" s="42"/>
      <c r="R281" s="42"/>
    </row>
    <row r="282" spans="2:18" ht="1.5" customHeight="1" thickBot="1">
      <c r="D282" s="201" t="str">
        <f>IF(COUNTIF(D279:D281,"A")&gt;=1,"C",IF(COUNTIF(D279:D281,"A")&gt;0,"P"," "))</f>
        <v/>
      </c>
      <c r="E282" s="201" t="str">
        <f t="shared" ref="E282" si="824">IF(COUNTIF(E279:E281,"A")&gt;=1,"C",IF(COUNTIF(E279:E281,"A")&gt;0,"P"," "))</f>
        <v/>
      </c>
      <c r="F282" s="201" t="str">
        <f t="shared" ref="F282" si="825">IF(COUNTIF(F279:F281,"A")&gt;=1,"C",IF(COUNTIF(F279:F281,"A")&gt;0,"P"," "))</f>
        <v/>
      </c>
      <c r="G282" s="201" t="str">
        <f t="shared" ref="G282" si="826">IF(COUNTIF(G279:G281,"A")&gt;=1,"C",IF(COUNTIF(G279:G281,"A")&gt;0,"P"," "))</f>
        <v/>
      </c>
      <c r="H282" s="201" t="str">
        <f t="shared" ref="H282" si="827">IF(COUNTIF(H279:H281,"A")&gt;=1,"C",IF(COUNTIF(H279:H281,"A")&gt;0,"P"," "))</f>
        <v/>
      </c>
      <c r="I282" s="201" t="str">
        <f t="shared" ref="I282" si="828">IF(COUNTIF(I279:I281,"A")&gt;=1,"C",IF(COUNTIF(I279:I281,"A")&gt;0,"P"," "))</f>
        <v/>
      </c>
      <c r="J282" s="201" t="str">
        <f t="shared" ref="J282" si="829">IF(COUNTIF(J279:J281,"A")&gt;=1,"C",IF(COUNTIF(J279:J281,"A")&gt;0,"P"," "))</f>
        <v/>
      </c>
      <c r="K282" s="201" t="str">
        <f t="shared" ref="K282" si="830">IF(COUNTIF(K279:K281,"A")&gt;=1,"C",IF(COUNTIF(K279:K281,"A")&gt;0,"P"," "))</f>
        <v/>
      </c>
      <c r="L282" s="201" t="str">
        <f t="shared" ref="L282" si="831">IF(COUNTIF(L279:L281,"A")&gt;=1,"C",IF(COUNTIF(L279:L281,"A")&gt;0,"P"," "))</f>
        <v/>
      </c>
      <c r="M282" s="201" t="str">
        <f t="shared" ref="M282" si="832">IF(COUNTIF(M279:M281,"A")&gt;=1,"C",IF(COUNTIF(M279:M281,"A")&gt;0,"P"," "))</f>
        <v/>
      </c>
      <c r="N282" s="201" t="str">
        <f t="shared" ref="N282" si="833">IF(COUNTIF(N279:N281,"A")&gt;=1,"C",IF(COUNTIF(N279:N281,"A")&gt;0,"P"," "))</f>
        <v/>
      </c>
      <c r="O282" s="201" t="str">
        <f t="shared" ref="O282" si="834">IF(COUNTIF(O279:O281,"A")&gt;=1,"C",IF(COUNTIF(O279:O281,"A")&gt;0,"P"," "))</f>
        <v/>
      </c>
      <c r="P282" s="201" t="str">
        <f t="shared" ref="P282" si="835">IF(COUNTIF(P279:P281,"A")&gt;=1,"C",IF(COUNTIF(P279:P281,"A")&gt;0,"P"," "))</f>
        <v/>
      </c>
      <c r="Q282" s="201" t="str">
        <f t="shared" ref="Q282" si="836">IF(COUNTIF(Q279:Q281,"A")&gt;=1,"C",IF(COUNTIF(Q279:Q281,"A")&gt;0,"P"," "))</f>
        <v/>
      </c>
      <c r="R282" s="201" t="str">
        <f t="shared" ref="R282" si="837">IF(COUNTIF(R279:R281,"A")&gt;=1,"C",IF(COUNTIF(R279:R281,"A")&gt;0,"P"," "))</f>
        <v/>
      </c>
    </row>
    <row r="283" spans="2:18" ht="13.5" thickBot="1">
      <c r="C283" s="67" t="s">
        <v>56</v>
      </c>
      <c r="D283" s="215" t="str">
        <f>IF(COUNTIF(D266:D282,"C")&gt;4,"C",IF(COUNTIF(D266:D282,"C")&gt;0,"P"," "))</f>
        <v/>
      </c>
      <c r="E283" s="215" t="str">
        <f t="shared" ref="E283:R283" si="838">IF(COUNTIF(E266:E282,"C")&gt;4,"C",IF(COUNTIF(E266:E282,"C")&gt;0,"P"," "))</f>
        <v/>
      </c>
      <c r="F283" s="215" t="str">
        <f t="shared" si="838"/>
        <v/>
      </c>
      <c r="G283" s="215" t="str">
        <f t="shared" si="838"/>
        <v/>
      </c>
      <c r="H283" s="215" t="str">
        <f t="shared" si="838"/>
        <v/>
      </c>
      <c r="I283" s="215" t="str">
        <f t="shared" si="838"/>
        <v/>
      </c>
      <c r="J283" s="215" t="str">
        <f t="shared" si="838"/>
        <v/>
      </c>
      <c r="K283" s="215" t="str">
        <f t="shared" si="838"/>
        <v/>
      </c>
      <c r="L283" s="215" t="str">
        <f t="shared" si="838"/>
        <v/>
      </c>
      <c r="M283" s="215" t="str">
        <f t="shared" si="838"/>
        <v/>
      </c>
      <c r="N283" s="215" t="str">
        <f t="shared" si="838"/>
        <v/>
      </c>
      <c r="O283" s="215" t="str">
        <f t="shared" si="838"/>
        <v/>
      </c>
      <c r="P283" s="215" t="str">
        <f t="shared" si="838"/>
        <v/>
      </c>
      <c r="Q283" s="215" t="str">
        <f t="shared" si="838"/>
        <v/>
      </c>
      <c r="R283" s="215" t="str">
        <f t="shared" si="838"/>
        <v/>
      </c>
    </row>
    <row r="284" spans="2:18" ht="15">
      <c r="B284" s="218" t="s">
        <v>242</v>
      </c>
    </row>
    <row r="285" spans="2:18">
      <c r="B285" s="26">
        <v>1</v>
      </c>
      <c r="C285" s="226" t="s">
        <v>626</v>
      </c>
    </row>
    <row r="286" spans="2:18">
      <c r="B286" s="219"/>
      <c r="C286" s="72" t="s">
        <v>686</v>
      </c>
      <c r="D286" s="42"/>
      <c r="E286" s="42"/>
      <c r="F286" s="42"/>
      <c r="G286" s="42"/>
      <c r="H286" s="42"/>
      <c r="I286" s="42"/>
      <c r="J286" s="42"/>
      <c r="K286" s="42"/>
      <c r="L286" s="42"/>
      <c r="M286" s="42"/>
      <c r="N286" s="42"/>
      <c r="O286" s="42"/>
      <c r="P286" s="42"/>
      <c r="Q286" s="42"/>
      <c r="R286" s="42"/>
    </row>
    <row r="287" spans="2:18">
      <c r="B287" s="219"/>
      <c r="C287" s="72" t="s">
        <v>687</v>
      </c>
      <c r="D287" s="42"/>
      <c r="E287" s="42"/>
      <c r="F287" s="42"/>
      <c r="G287" s="42"/>
      <c r="H287" s="42"/>
      <c r="I287" s="42"/>
      <c r="J287" s="42"/>
      <c r="K287" s="42"/>
      <c r="L287" s="42"/>
      <c r="M287" s="42"/>
      <c r="N287" s="42"/>
      <c r="O287" s="42"/>
      <c r="P287" s="42"/>
      <c r="Q287" s="42"/>
      <c r="R287" s="42"/>
    </row>
    <row r="288" spans="2:18">
      <c r="B288" s="219"/>
      <c r="C288" s="72" t="s">
        <v>688</v>
      </c>
      <c r="D288" s="42"/>
      <c r="E288" s="42"/>
      <c r="F288" s="42"/>
      <c r="G288" s="42"/>
      <c r="H288" s="42"/>
      <c r="I288" s="42"/>
      <c r="J288" s="42"/>
      <c r="K288" s="42"/>
      <c r="L288" s="42"/>
      <c r="M288" s="42"/>
      <c r="N288" s="42"/>
      <c r="O288" s="42"/>
      <c r="P288" s="42"/>
      <c r="Q288" s="42"/>
      <c r="R288" s="42"/>
    </row>
    <row r="289" spans="2:18">
      <c r="B289" s="26">
        <v>2</v>
      </c>
      <c r="C289" s="221" t="s">
        <v>627</v>
      </c>
      <c r="D289" s="201" t="str">
        <f>IF(COUNTIF(D286:D288,"A")&gt;=1,"C",IF(COUNTIF(D286:D288,"A")&gt;0,"P"," "))</f>
        <v/>
      </c>
      <c r="E289" s="201" t="str">
        <f t="shared" ref="E289" si="839">IF(COUNTIF(E286:E288,"A")&gt;=1,"C",IF(COUNTIF(E286:E288,"A")&gt;0,"P"," "))</f>
        <v/>
      </c>
      <c r="F289" s="201" t="str">
        <f t="shared" ref="F289" si="840">IF(COUNTIF(F286:F288,"A")&gt;=1,"C",IF(COUNTIF(F286:F288,"A")&gt;0,"P"," "))</f>
        <v/>
      </c>
      <c r="G289" s="201" t="str">
        <f t="shared" ref="G289" si="841">IF(COUNTIF(G286:G288,"A")&gt;=1,"C",IF(COUNTIF(G286:G288,"A")&gt;0,"P"," "))</f>
        <v/>
      </c>
      <c r="H289" s="201" t="str">
        <f t="shared" ref="H289" si="842">IF(COUNTIF(H286:H288,"A")&gt;=1,"C",IF(COUNTIF(H286:H288,"A")&gt;0,"P"," "))</f>
        <v/>
      </c>
      <c r="I289" s="201" t="str">
        <f t="shared" ref="I289" si="843">IF(COUNTIF(I286:I288,"A")&gt;=1,"C",IF(COUNTIF(I286:I288,"A")&gt;0,"P"," "))</f>
        <v/>
      </c>
      <c r="J289" s="201" t="str">
        <f t="shared" ref="J289" si="844">IF(COUNTIF(J286:J288,"A")&gt;=1,"C",IF(COUNTIF(J286:J288,"A")&gt;0,"P"," "))</f>
        <v/>
      </c>
      <c r="K289" s="201" t="str">
        <f t="shared" ref="K289" si="845">IF(COUNTIF(K286:K288,"A")&gt;=1,"C",IF(COUNTIF(K286:K288,"A")&gt;0,"P"," "))</f>
        <v/>
      </c>
      <c r="L289" s="201" t="str">
        <f t="shared" ref="L289" si="846">IF(COUNTIF(L286:L288,"A")&gt;=1,"C",IF(COUNTIF(L286:L288,"A")&gt;0,"P"," "))</f>
        <v/>
      </c>
      <c r="M289" s="201" t="str">
        <f t="shared" ref="M289" si="847">IF(COUNTIF(M286:M288,"A")&gt;=1,"C",IF(COUNTIF(M286:M288,"A")&gt;0,"P"," "))</f>
        <v/>
      </c>
      <c r="N289" s="201" t="str">
        <f t="shared" ref="N289" si="848">IF(COUNTIF(N286:N288,"A")&gt;=1,"C",IF(COUNTIF(N286:N288,"A")&gt;0,"P"," "))</f>
        <v/>
      </c>
      <c r="O289" s="201" t="str">
        <f t="shared" ref="O289" si="849">IF(COUNTIF(O286:O288,"A")&gt;=1,"C",IF(COUNTIF(O286:O288,"A")&gt;0,"P"," "))</f>
        <v/>
      </c>
      <c r="P289" s="201" t="str">
        <f t="shared" ref="P289" si="850">IF(COUNTIF(P286:P288,"A")&gt;=1,"C",IF(COUNTIF(P286:P288,"A")&gt;0,"P"," "))</f>
        <v/>
      </c>
      <c r="Q289" s="201" t="str">
        <f t="shared" ref="Q289" si="851">IF(COUNTIF(Q286:Q288,"A")&gt;=1,"C",IF(COUNTIF(Q286:Q288,"A")&gt;0,"P"," "))</f>
        <v/>
      </c>
      <c r="R289" s="201" t="str">
        <f t="shared" ref="R289" si="852">IF(COUNTIF(R286:R288,"A")&gt;=1,"C",IF(COUNTIF(R286:R288,"A")&gt;0,"P"," "))</f>
        <v/>
      </c>
    </row>
    <row r="290" spans="2:18">
      <c r="B290" s="220"/>
      <c r="C290" s="222" t="s">
        <v>689</v>
      </c>
      <c r="D290" s="42"/>
      <c r="E290" s="42"/>
      <c r="F290" s="42"/>
      <c r="G290" s="42"/>
      <c r="H290" s="42"/>
      <c r="I290" s="42"/>
      <c r="J290" s="42"/>
      <c r="K290" s="42"/>
      <c r="L290" s="42"/>
      <c r="M290" s="42"/>
      <c r="N290" s="42"/>
      <c r="O290" s="42"/>
      <c r="P290" s="42"/>
      <c r="Q290" s="42"/>
      <c r="R290" s="42"/>
    </row>
    <row r="291" spans="2:18">
      <c r="B291" s="220"/>
      <c r="C291" s="222" t="s">
        <v>690</v>
      </c>
      <c r="D291" s="42"/>
      <c r="E291" s="42"/>
      <c r="F291" s="42"/>
      <c r="G291" s="42"/>
      <c r="H291" s="42"/>
      <c r="I291" s="42"/>
      <c r="J291" s="42"/>
      <c r="K291" s="42"/>
      <c r="L291" s="42"/>
      <c r="M291" s="42"/>
      <c r="N291" s="42"/>
      <c r="O291" s="42"/>
      <c r="P291" s="42"/>
      <c r="Q291" s="42"/>
      <c r="R291" s="42"/>
    </row>
    <row r="292" spans="2:18">
      <c r="B292" s="220"/>
      <c r="C292" s="222" t="s">
        <v>691</v>
      </c>
      <c r="D292" s="42"/>
      <c r="E292" s="42"/>
      <c r="F292" s="42"/>
      <c r="G292" s="42"/>
      <c r="H292" s="42"/>
      <c r="I292" s="42"/>
      <c r="J292" s="42"/>
      <c r="K292" s="42"/>
      <c r="L292" s="42"/>
      <c r="M292" s="42"/>
      <c r="N292" s="42"/>
      <c r="O292" s="42"/>
      <c r="P292" s="42"/>
      <c r="Q292" s="42"/>
      <c r="R292" s="42"/>
    </row>
    <row r="293" spans="2:18">
      <c r="B293" s="26">
        <v>3</v>
      </c>
      <c r="C293" s="221" t="s">
        <v>628</v>
      </c>
      <c r="D293" s="201" t="str">
        <f>IF(COUNTIF(D290:D292,"A")&gt;=1,"C",IF(COUNTIF(D290:D292,"A")&gt;0,"P"," "))</f>
        <v/>
      </c>
      <c r="E293" s="201" t="str">
        <f t="shared" ref="E293" si="853">IF(COUNTIF(E290:E292,"A")&gt;=1,"C",IF(COUNTIF(E290:E292,"A")&gt;0,"P"," "))</f>
        <v/>
      </c>
      <c r="F293" s="201" t="str">
        <f t="shared" ref="F293" si="854">IF(COUNTIF(F290:F292,"A")&gt;=1,"C",IF(COUNTIF(F290:F292,"A")&gt;0,"P"," "))</f>
        <v/>
      </c>
      <c r="G293" s="201" t="str">
        <f t="shared" ref="G293" si="855">IF(COUNTIF(G290:G292,"A")&gt;=1,"C",IF(COUNTIF(G290:G292,"A")&gt;0,"P"," "))</f>
        <v/>
      </c>
      <c r="H293" s="201" t="str">
        <f t="shared" ref="H293" si="856">IF(COUNTIF(H290:H292,"A")&gt;=1,"C",IF(COUNTIF(H290:H292,"A")&gt;0,"P"," "))</f>
        <v/>
      </c>
      <c r="I293" s="201" t="str">
        <f t="shared" ref="I293" si="857">IF(COUNTIF(I290:I292,"A")&gt;=1,"C",IF(COUNTIF(I290:I292,"A")&gt;0,"P"," "))</f>
        <v/>
      </c>
      <c r="J293" s="201" t="str">
        <f t="shared" ref="J293" si="858">IF(COUNTIF(J290:J292,"A")&gt;=1,"C",IF(COUNTIF(J290:J292,"A")&gt;0,"P"," "))</f>
        <v/>
      </c>
      <c r="K293" s="201" t="str">
        <f t="shared" ref="K293" si="859">IF(COUNTIF(K290:K292,"A")&gt;=1,"C",IF(COUNTIF(K290:K292,"A")&gt;0,"P"," "))</f>
        <v/>
      </c>
      <c r="L293" s="201" t="str">
        <f t="shared" ref="L293" si="860">IF(COUNTIF(L290:L292,"A")&gt;=1,"C",IF(COUNTIF(L290:L292,"A")&gt;0,"P"," "))</f>
        <v/>
      </c>
      <c r="M293" s="201" t="str">
        <f t="shared" ref="M293" si="861">IF(COUNTIF(M290:M292,"A")&gt;=1,"C",IF(COUNTIF(M290:M292,"A")&gt;0,"P"," "))</f>
        <v/>
      </c>
      <c r="N293" s="201" t="str">
        <f t="shared" ref="N293" si="862">IF(COUNTIF(N290:N292,"A")&gt;=1,"C",IF(COUNTIF(N290:N292,"A")&gt;0,"P"," "))</f>
        <v/>
      </c>
      <c r="O293" s="201" t="str">
        <f t="shared" ref="O293" si="863">IF(COUNTIF(O290:O292,"A")&gt;=1,"C",IF(COUNTIF(O290:O292,"A")&gt;0,"P"," "))</f>
        <v/>
      </c>
      <c r="P293" s="201" t="str">
        <f t="shared" ref="P293" si="864">IF(COUNTIF(P290:P292,"A")&gt;=1,"C",IF(COUNTIF(P290:P292,"A")&gt;0,"P"," "))</f>
        <v/>
      </c>
      <c r="Q293" s="201" t="str">
        <f t="shared" ref="Q293" si="865">IF(COUNTIF(Q290:Q292,"A")&gt;=1,"C",IF(COUNTIF(Q290:Q292,"A")&gt;0,"P"," "))</f>
        <v/>
      </c>
      <c r="R293" s="201" t="str">
        <f t="shared" ref="R293" si="866">IF(COUNTIF(R290:R292,"A")&gt;=1,"C",IF(COUNTIF(R290:R292,"A")&gt;0,"P"," "))</f>
        <v/>
      </c>
    </row>
    <row r="294" spans="2:18">
      <c r="B294" s="220"/>
      <c r="C294" s="222" t="s">
        <v>692</v>
      </c>
      <c r="D294" s="42"/>
      <c r="E294" s="42"/>
      <c r="F294" s="42"/>
      <c r="G294" s="42"/>
      <c r="H294" s="42"/>
      <c r="I294" s="42"/>
      <c r="J294" s="42"/>
      <c r="K294" s="42"/>
      <c r="L294" s="42"/>
      <c r="M294" s="42"/>
      <c r="N294" s="42"/>
      <c r="O294" s="42"/>
      <c r="P294" s="42"/>
      <c r="Q294" s="42"/>
      <c r="R294" s="42"/>
    </row>
    <row r="295" spans="2:18">
      <c r="B295" s="220"/>
      <c r="C295" s="222" t="s">
        <v>693</v>
      </c>
      <c r="D295" s="42"/>
      <c r="E295" s="42"/>
      <c r="F295" s="42"/>
      <c r="G295" s="42"/>
      <c r="H295" s="42"/>
      <c r="I295" s="42"/>
      <c r="J295" s="42"/>
      <c r="K295" s="42"/>
      <c r="L295" s="42"/>
      <c r="M295" s="42"/>
      <c r="N295" s="42"/>
      <c r="O295" s="42"/>
      <c r="P295" s="42"/>
      <c r="Q295" s="42"/>
      <c r="R295" s="42"/>
    </row>
    <row r="296" spans="2:18">
      <c r="B296" s="220"/>
      <c r="C296" s="222" t="s">
        <v>694</v>
      </c>
      <c r="D296" s="42"/>
      <c r="E296" s="42"/>
      <c r="F296" s="42"/>
      <c r="G296" s="42"/>
      <c r="H296" s="42"/>
      <c r="I296" s="42"/>
      <c r="J296" s="42"/>
      <c r="K296" s="42"/>
      <c r="L296" s="42"/>
      <c r="M296" s="42"/>
      <c r="N296" s="42"/>
      <c r="O296" s="42"/>
      <c r="P296" s="42"/>
      <c r="Q296" s="42"/>
      <c r="R296" s="42"/>
    </row>
    <row r="297" spans="2:18">
      <c r="B297" s="26">
        <v>4</v>
      </c>
      <c r="C297" s="221" t="s">
        <v>629</v>
      </c>
      <c r="D297" s="201" t="str">
        <f>IF(COUNTIF(D294:D296,"A")&gt;=1,"C",IF(COUNTIF(D294:D296,"A")&gt;0,"P"," "))</f>
        <v/>
      </c>
      <c r="E297" s="201" t="str">
        <f t="shared" ref="E297" si="867">IF(COUNTIF(E294:E296,"A")&gt;=1,"C",IF(COUNTIF(E294:E296,"A")&gt;0,"P"," "))</f>
        <v/>
      </c>
      <c r="F297" s="201" t="str">
        <f t="shared" ref="F297" si="868">IF(COUNTIF(F294:F296,"A")&gt;=1,"C",IF(COUNTIF(F294:F296,"A")&gt;0,"P"," "))</f>
        <v/>
      </c>
      <c r="G297" s="201" t="str">
        <f t="shared" ref="G297" si="869">IF(COUNTIF(G294:G296,"A")&gt;=1,"C",IF(COUNTIF(G294:G296,"A")&gt;0,"P"," "))</f>
        <v/>
      </c>
      <c r="H297" s="201" t="str">
        <f t="shared" ref="H297" si="870">IF(COUNTIF(H294:H296,"A")&gt;=1,"C",IF(COUNTIF(H294:H296,"A")&gt;0,"P"," "))</f>
        <v/>
      </c>
      <c r="I297" s="201" t="str">
        <f t="shared" ref="I297" si="871">IF(COUNTIF(I294:I296,"A")&gt;=1,"C",IF(COUNTIF(I294:I296,"A")&gt;0,"P"," "))</f>
        <v/>
      </c>
      <c r="J297" s="201" t="str">
        <f t="shared" ref="J297" si="872">IF(COUNTIF(J294:J296,"A")&gt;=1,"C",IF(COUNTIF(J294:J296,"A")&gt;0,"P"," "))</f>
        <v/>
      </c>
      <c r="K297" s="201" t="str">
        <f t="shared" ref="K297" si="873">IF(COUNTIF(K294:K296,"A")&gt;=1,"C",IF(COUNTIF(K294:K296,"A")&gt;0,"P"," "))</f>
        <v/>
      </c>
      <c r="L297" s="201" t="str">
        <f t="shared" ref="L297" si="874">IF(COUNTIF(L294:L296,"A")&gt;=1,"C",IF(COUNTIF(L294:L296,"A")&gt;0,"P"," "))</f>
        <v/>
      </c>
      <c r="M297" s="201" t="str">
        <f t="shared" ref="M297" si="875">IF(COUNTIF(M294:M296,"A")&gt;=1,"C",IF(COUNTIF(M294:M296,"A")&gt;0,"P"," "))</f>
        <v/>
      </c>
      <c r="N297" s="201" t="str">
        <f t="shared" ref="N297" si="876">IF(COUNTIF(N294:N296,"A")&gt;=1,"C",IF(COUNTIF(N294:N296,"A")&gt;0,"P"," "))</f>
        <v/>
      </c>
      <c r="O297" s="201" t="str">
        <f t="shared" ref="O297" si="877">IF(COUNTIF(O294:O296,"A")&gt;=1,"C",IF(COUNTIF(O294:O296,"A")&gt;0,"P"," "))</f>
        <v/>
      </c>
      <c r="P297" s="201" t="str">
        <f t="shared" ref="P297" si="878">IF(COUNTIF(P294:P296,"A")&gt;=1,"C",IF(COUNTIF(P294:P296,"A")&gt;0,"P"," "))</f>
        <v/>
      </c>
      <c r="Q297" s="201" t="str">
        <f t="shared" ref="Q297" si="879">IF(COUNTIF(Q294:Q296,"A")&gt;=1,"C",IF(COUNTIF(Q294:Q296,"A")&gt;0,"P"," "))</f>
        <v/>
      </c>
      <c r="R297" s="201" t="str">
        <f t="shared" ref="R297" si="880">IF(COUNTIF(R294:R296,"A")&gt;=1,"C",IF(COUNTIF(R294:R296,"A")&gt;0,"P"," "))</f>
        <v/>
      </c>
    </row>
    <row r="298" spans="2:18">
      <c r="B298" s="220"/>
      <c r="C298" s="72" t="s">
        <v>695</v>
      </c>
      <c r="D298" s="42"/>
      <c r="E298" s="42"/>
      <c r="F298" s="42"/>
      <c r="G298" s="42"/>
      <c r="H298" s="42"/>
      <c r="I298" s="42"/>
      <c r="J298" s="42"/>
      <c r="K298" s="42"/>
      <c r="L298" s="42"/>
      <c r="M298" s="42"/>
      <c r="N298" s="42"/>
      <c r="O298" s="42"/>
      <c r="P298" s="42"/>
      <c r="Q298" s="42"/>
      <c r="R298" s="42"/>
    </row>
    <row r="299" spans="2:18">
      <c r="B299" s="220"/>
      <c r="C299" s="72" t="s">
        <v>696</v>
      </c>
      <c r="D299" s="42"/>
      <c r="E299" s="42"/>
      <c r="F299" s="42"/>
      <c r="G299" s="42"/>
      <c r="H299" s="42"/>
      <c r="I299" s="42"/>
      <c r="J299" s="42"/>
      <c r="K299" s="42"/>
      <c r="L299" s="42"/>
      <c r="M299" s="42"/>
      <c r="N299" s="42"/>
      <c r="O299" s="42"/>
      <c r="P299" s="42"/>
      <c r="Q299" s="42"/>
      <c r="R299" s="42"/>
    </row>
    <row r="300" spans="2:18">
      <c r="B300" s="220"/>
      <c r="C300" s="72" t="s">
        <v>697</v>
      </c>
      <c r="D300" s="42"/>
      <c r="E300" s="42"/>
      <c r="F300" s="42"/>
      <c r="G300" s="42"/>
      <c r="H300" s="42"/>
      <c r="I300" s="42"/>
      <c r="J300" s="42"/>
      <c r="K300" s="42"/>
      <c r="L300" s="42"/>
      <c r="M300" s="42"/>
      <c r="N300" s="42"/>
      <c r="O300" s="42"/>
      <c r="P300" s="42"/>
      <c r="Q300" s="42"/>
      <c r="R300" s="42"/>
    </row>
    <row r="301" spans="2:18">
      <c r="B301" s="26">
        <v>5</v>
      </c>
      <c r="C301" s="221" t="s">
        <v>630</v>
      </c>
      <c r="D301" s="201" t="str">
        <f>IF(COUNTIF(D298:D300,"A")&gt;=1,"C",IF(COUNTIF(D298:D300,"A")&gt;0,"P"," "))</f>
        <v/>
      </c>
      <c r="E301" s="201" t="str">
        <f t="shared" ref="E301" si="881">IF(COUNTIF(E298:E300,"A")&gt;=1,"C",IF(COUNTIF(E298:E300,"A")&gt;0,"P"," "))</f>
        <v/>
      </c>
      <c r="F301" s="201" t="str">
        <f t="shared" ref="F301" si="882">IF(COUNTIF(F298:F300,"A")&gt;=1,"C",IF(COUNTIF(F298:F300,"A")&gt;0,"P"," "))</f>
        <v/>
      </c>
      <c r="G301" s="201" t="str">
        <f t="shared" ref="G301" si="883">IF(COUNTIF(G298:G300,"A")&gt;=1,"C",IF(COUNTIF(G298:G300,"A")&gt;0,"P"," "))</f>
        <v/>
      </c>
      <c r="H301" s="201" t="str">
        <f t="shared" ref="H301" si="884">IF(COUNTIF(H298:H300,"A")&gt;=1,"C",IF(COUNTIF(H298:H300,"A")&gt;0,"P"," "))</f>
        <v/>
      </c>
      <c r="I301" s="201" t="str">
        <f t="shared" ref="I301" si="885">IF(COUNTIF(I298:I300,"A")&gt;=1,"C",IF(COUNTIF(I298:I300,"A")&gt;0,"P"," "))</f>
        <v/>
      </c>
      <c r="J301" s="201" t="str">
        <f t="shared" ref="J301" si="886">IF(COUNTIF(J298:J300,"A")&gt;=1,"C",IF(COUNTIF(J298:J300,"A")&gt;0,"P"," "))</f>
        <v/>
      </c>
      <c r="K301" s="201" t="str">
        <f t="shared" ref="K301" si="887">IF(COUNTIF(K298:K300,"A")&gt;=1,"C",IF(COUNTIF(K298:K300,"A")&gt;0,"P"," "))</f>
        <v/>
      </c>
      <c r="L301" s="201" t="str">
        <f t="shared" ref="L301" si="888">IF(COUNTIF(L298:L300,"A")&gt;=1,"C",IF(COUNTIF(L298:L300,"A")&gt;0,"P"," "))</f>
        <v/>
      </c>
      <c r="M301" s="201" t="str">
        <f t="shared" ref="M301" si="889">IF(COUNTIF(M298:M300,"A")&gt;=1,"C",IF(COUNTIF(M298:M300,"A")&gt;0,"P"," "))</f>
        <v/>
      </c>
      <c r="N301" s="201" t="str">
        <f t="shared" ref="N301" si="890">IF(COUNTIF(N298:N300,"A")&gt;=1,"C",IF(COUNTIF(N298:N300,"A")&gt;0,"P"," "))</f>
        <v/>
      </c>
      <c r="O301" s="201" t="str">
        <f t="shared" ref="O301" si="891">IF(COUNTIF(O298:O300,"A")&gt;=1,"C",IF(COUNTIF(O298:O300,"A")&gt;0,"P"," "))</f>
        <v/>
      </c>
      <c r="P301" s="201" t="str">
        <f t="shared" ref="P301" si="892">IF(COUNTIF(P298:P300,"A")&gt;=1,"C",IF(COUNTIF(P298:P300,"A")&gt;0,"P"," "))</f>
        <v/>
      </c>
      <c r="Q301" s="201" t="str">
        <f t="shared" ref="Q301" si="893">IF(COUNTIF(Q298:Q300,"A")&gt;=1,"C",IF(COUNTIF(Q298:Q300,"A")&gt;0,"P"," "))</f>
        <v/>
      </c>
      <c r="R301" s="201" t="str">
        <f t="shared" ref="R301" si="894">IF(COUNTIF(R298:R300,"A")&gt;=1,"C",IF(COUNTIF(R298:R300,"A")&gt;0,"P"," "))</f>
        <v/>
      </c>
    </row>
    <row r="302" spans="2:18">
      <c r="B302" s="220"/>
      <c r="C302" s="72" t="s">
        <v>698</v>
      </c>
      <c r="D302" s="42"/>
      <c r="E302" s="42"/>
      <c r="F302" s="42"/>
      <c r="G302" s="42"/>
      <c r="H302" s="42"/>
      <c r="I302" s="42"/>
      <c r="J302" s="42"/>
      <c r="K302" s="42"/>
      <c r="L302" s="42"/>
      <c r="M302" s="42"/>
      <c r="N302" s="42"/>
      <c r="O302" s="42"/>
      <c r="P302" s="42"/>
      <c r="Q302" s="42"/>
      <c r="R302" s="42"/>
    </row>
    <row r="303" spans="2:18">
      <c r="B303" s="220"/>
      <c r="C303" s="72" t="s">
        <v>699</v>
      </c>
      <c r="D303" s="42"/>
      <c r="E303" s="42"/>
      <c r="F303" s="42"/>
      <c r="G303" s="42"/>
      <c r="H303" s="42"/>
      <c r="I303" s="42"/>
      <c r="J303" s="42"/>
      <c r="K303" s="42"/>
      <c r="L303" s="42"/>
      <c r="M303" s="42"/>
      <c r="N303" s="42"/>
      <c r="O303" s="42"/>
      <c r="P303" s="42"/>
      <c r="Q303" s="42"/>
      <c r="R303" s="42"/>
    </row>
    <row r="304" spans="2:18">
      <c r="B304" s="220"/>
      <c r="C304" s="72" t="s">
        <v>700</v>
      </c>
      <c r="D304" s="42"/>
      <c r="E304" s="42"/>
      <c r="F304" s="42"/>
      <c r="G304" s="42"/>
      <c r="H304" s="42"/>
      <c r="I304" s="42"/>
      <c r="J304" s="42"/>
      <c r="K304" s="42"/>
      <c r="L304" s="42"/>
      <c r="M304" s="42"/>
      <c r="N304" s="42"/>
      <c r="O304" s="42"/>
      <c r="P304" s="42"/>
      <c r="Q304" s="42"/>
      <c r="R304" s="42"/>
    </row>
    <row r="305" spans="2:18" ht="1.5" customHeight="1" thickBot="1">
      <c r="D305" s="201" t="str">
        <f>IF(COUNTIF(D302:D304,"A")&gt;=1,"C",IF(COUNTIF(D302:D304,"A")&gt;0,"P"," "))</f>
        <v/>
      </c>
      <c r="E305" s="201" t="str">
        <f t="shared" ref="E305" si="895">IF(COUNTIF(E302:E304,"A")&gt;=1,"C",IF(COUNTIF(E302:E304,"A")&gt;0,"P"," "))</f>
        <v/>
      </c>
      <c r="F305" s="201" t="str">
        <f t="shared" ref="F305" si="896">IF(COUNTIF(F302:F304,"A")&gt;=1,"C",IF(COUNTIF(F302:F304,"A")&gt;0,"P"," "))</f>
        <v/>
      </c>
      <c r="G305" s="201" t="str">
        <f t="shared" ref="G305" si="897">IF(COUNTIF(G302:G304,"A")&gt;=1,"C",IF(COUNTIF(G302:G304,"A")&gt;0,"P"," "))</f>
        <v/>
      </c>
      <c r="H305" s="201" t="str">
        <f t="shared" ref="H305" si="898">IF(COUNTIF(H302:H304,"A")&gt;=1,"C",IF(COUNTIF(H302:H304,"A")&gt;0,"P"," "))</f>
        <v/>
      </c>
      <c r="I305" s="201" t="str">
        <f t="shared" ref="I305" si="899">IF(COUNTIF(I302:I304,"A")&gt;=1,"C",IF(COUNTIF(I302:I304,"A")&gt;0,"P"," "))</f>
        <v/>
      </c>
      <c r="J305" s="201" t="str">
        <f t="shared" ref="J305" si="900">IF(COUNTIF(J302:J304,"A")&gt;=1,"C",IF(COUNTIF(J302:J304,"A")&gt;0,"P"," "))</f>
        <v/>
      </c>
      <c r="K305" s="201" t="str">
        <f t="shared" ref="K305" si="901">IF(COUNTIF(K302:K304,"A")&gt;=1,"C",IF(COUNTIF(K302:K304,"A")&gt;0,"P"," "))</f>
        <v/>
      </c>
      <c r="L305" s="201" t="str">
        <f t="shared" ref="L305" si="902">IF(COUNTIF(L302:L304,"A")&gt;=1,"C",IF(COUNTIF(L302:L304,"A")&gt;0,"P"," "))</f>
        <v/>
      </c>
      <c r="M305" s="201" t="str">
        <f t="shared" ref="M305" si="903">IF(COUNTIF(M302:M304,"A")&gt;=1,"C",IF(COUNTIF(M302:M304,"A")&gt;0,"P"," "))</f>
        <v/>
      </c>
      <c r="N305" s="201" t="str">
        <f t="shared" ref="N305" si="904">IF(COUNTIF(N302:N304,"A")&gt;=1,"C",IF(COUNTIF(N302:N304,"A")&gt;0,"P"," "))</f>
        <v/>
      </c>
      <c r="O305" s="201" t="str">
        <f t="shared" ref="O305" si="905">IF(COUNTIF(O302:O304,"A")&gt;=1,"C",IF(COUNTIF(O302:O304,"A")&gt;0,"P"," "))</f>
        <v/>
      </c>
      <c r="P305" s="201" t="str">
        <f t="shared" ref="P305" si="906">IF(COUNTIF(P302:P304,"A")&gt;=1,"C",IF(COUNTIF(P302:P304,"A")&gt;0,"P"," "))</f>
        <v/>
      </c>
      <c r="Q305" s="201" t="str">
        <f t="shared" ref="Q305" si="907">IF(COUNTIF(Q302:Q304,"A")&gt;=1,"C",IF(COUNTIF(Q302:Q304,"A")&gt;0,"P"," "))</f>
        <v/>
      </c>
      <c r="R305" s="201" t="str">
        <f t="shared" ref="R305" si="908">IF(COUNTIF(R302:R304,"A")&gt;=1,"C",IF(COUNTIF(R302:R304,"A")&gt;0,"P"," "))</f>
        <v/>
      </c>
    </row>
    <row r="306" spans="2:18" ht="13.5" thickBot="1">
      <c r="C306" s="67" t="s">
        <v>56</v>
      </c>
      <c r="D306" s="215" t="str">
        <f>IF(COUNTIF(D289:D305,"C")&gt;4,"C",IF(COUNTIF(D289:D305,"C")&gt;0,"P"," "))</f>
        <v/>
      </c>
      <c r="E306" s="215" t="str">
        <f t="shared" ref="E306:R306" si="909">IF(COUNTIF(E289:E305,"C")&gt;4,"C",IF(COUNTIF(E289:E305,"C")&gt;0,"P"," "))</f>
        <v/>
      </c>
      <c r="F306" s="215" t="str">
        <f t="shared" si="909"/>
        <v/>
      </c>
      <c r="G306" s="215" t="str">
        <f t="shared" si="909"/>
        <v/>
      </c>
      <c r="H306" s="215" t="str">
        <f t="shared" si="909"/>
        <v/>
      </c>
      <c r="I306" s="215" t="str">
        <f t="shared" si="909"/>
        <v/>
      </c>
      <c r="J306" s="215" t="str">
        <f t="shared" si="909"/>
        <v/>
      </c>
      <c r="K306" s="215" t="str">
        <f t="shared" si="909"/>
        <v/>
      </c>
      <c r="L306" s="215" t="str">
        <f t="shared" si="909"/>
        <v/>
      </c>
      <c r="M306" s="215" t="str">
        <f t="shared" si="909"/>
        <v/>
      </c>
      <c r="N306" s="215" t="str">
        <f t="shared" si="909"/>
        <v/>
      </c>
      <c r="O306" s="215" t="str">
        <f t="shared" si="909"/>
        <v/>
      </c>
      <c r="P306" s="215" t="str">
        <f t="shared" si="909"/>
        <v/>
      </c>
      <c r="Q306" s="215" t="str">
        <f t="shared" si="909"/>
        <v/>
      </c>
      <c r="R306" s="215" t="str">
        <f t="shared" si="909"/>
        <v/>
      </c>
    </row>
    <row r="307" spans="2:18" ht="15">
      <c r="B307" s="218" t="s">
        <v>243</v>
      </c>
    </row>
    <row r="308" spans="2:18">
      <c r="B308" s="26">
        <v>1</v>
      </c>
      <c r="C308" s="226" t="s">
        <v>631</v>
      </c>
    </row>
    <row r="309" spans="2:18">
      <c r="B309" s="219"/>
      <c r="C309" s="72" t="s">
        <v>701</v>
      </c>
      <c r="D309" s="42"/>
      <c r="E309" s="42"/>
      <c r="F309" s="42"/>
      <c r="G309" s="42"/>
      <c r="H309" s="42"/>
      <c r="I309" s="42"/>
      <c r="J309" s="42"/>
      <c r="K309" s="42"/>
      <c r="L309" s="42"/>
      <c r="M309" s="42"/>
      <c r="N309" s="42"/>
      <c r="O309" s="42"/>
      <c r="P309" s="42"/>
      <c r="Q309" s="42"/>
      <c r="R309" s="42"/>
    </row>
    <row r="310" spans="2:18">
      <c r="B310" s="219"/>
      <c r="C310" s="72" t="s">
        <v>702</v>
      </c>
      <c r="D310" s="42"/>
      <c r="E310" s="42"/>
      <c r="F310" s="42"/>
      <c r="G310" s="42"/>
      <c r="H310" s="42"/>
      <c r="I310" s="42"/>
      <c r="J310" s="42"/>
      <c r="K310" s="42"/>
      <c r="L310" s="42"/>
      <c r="M310" s="42"/>
      <c r="N310" s="42"/>
      <c r="O310" s="42"/>
      <c r="P310" s="42"/>
      <c r="Q310" s="42"/>
      <c r="R310" s="42"/>
    </row>
    <row r="311" spans="2:18">
      <c r="B311" s="219"/>
      <c r="C311" s="72" t="s">
        <v>703</v>
      </c>
      <c r="D311" s="42"/>
      <c r="E311" s="42"/>
      <c r="F311" s="42"/>
      <c r="G311" s="42"/>
      <c r="H311" s="42"/>
      <c r="I311" s="42"/>
      <c r="J311" s="42"/>
      <c r="K311" s="42"/>
      <c r="L311" s="42"/>
      <c r="M311" s="42"/>
      <c r="N311" s="42"/>
      <c r="O311" s="42"/>
      <c r="P311" s="42"/>
      <c r="Q311" s="42"/>
      <c r="R311" s="42"/>
    </row>
    <row r="312" spans="2:18">
      <c r="B312" s="26">
        <v>2</v>
      </c>
      <c r="C312" s="221" t="s">
        <v>632</v>
      </c>
      <c r="D312" s="201" t="str">
        <f>IF(COUNTIF(D309:D311,"A")&gt;=1,"C",IF(COUNTIF(D309:D311,"A")&gt;0,"P"," "))</f>
        <v/>
      </c>
      <c r="E312" s="201" t="str">
        <f t="shared" ref="E312" si="910">IF(COUNTIF(E309:E311,"A")&gt;=1,"C",IF(COUNTIF(E309:E311,"A")&gt;0,"P"," "))</f>
        <v/>
      </c>
      <c r="F312" s="201" t="str">
        <f t="shared" ref="F312" si="911">IF(COUNTIF(F309:F311,"A")&gt;=1,"C",IF(COUNTIF(F309:F311,"A")&gt;0,"P"," "))</f>
        <v/>
      </c>
      <c r="G312" s="201" t="str">
        <f t="shared" ref="G312" si="912">IF(COUNTIF(G309:G311,"A")&gt;=1,"C",IF(COUNTIF(G309:G311,"A")&gt;0,"P"," "))</f>
        <v/>
      </c>
      <c r="H312" s="201" t="str">
        <f t="shared" ref="H312" si="913">IF(COUNTIF(H309:H311,"A")&gt;=1,"C",IF(COUNTIF(H309:H311,"A")&gt;0,"P"," "))</f>
        <v/>
      </c>
      <c r="I312" s="201" t="str">
        <f t="shared" ref="I312" si="914">IF(COUNTIF(I309:I311,"A")&gt;=1,"C",IF(COUNTIF(I309:I311,"A")&gt;0,"P"," "))</f>
        <v/>
      </c>
      <c r="J312" s="201" t="str">
        <f t="shared" ref="J312" si="915">IF(COUNTIF(J309:J311,"A")&gt;=1,"C",IF(COUNTIF(J309:J311,"A")&gt;0,"P"," "))</f>
        <v/>
      </c>
      <c r="K312" s="201" t="str">
        <f t="shared" ref="K312" si="916">IF(COUNTIF(K309:K311,"A")&gt;=1,"C",IF(COUNTIF(K309:K311,"A")&gt;0,"P"," "))</f>
        <v/>
      </c>
      <c r="L312" s="201" t="str">
        <f t="shared" ref="L312" si="917">IF(COUNTIF(L309:L311,"A")&gt;=1,"C",IF(COUNTIF(L309:L311,"A")&gt;0,"P"," "))</f>
        <v/>
      </c>
      <c r="M312" s="201" t="str">
        <f t="shared" ref="M312" si="918">IF(COUNTIF(M309:M311,"A")&gt;=1,"C",IF(COUNTIF(M309:M311,"A")&gt;0,"P"," "))</f>
        <v/>
      </c>
      <c r="N312" s="201" t="str">
        <f t="shared" ref="N312" si="919">IF(COUNTIF(N309:N311,"A")&gt;=1,"C",IF(COUNTIF(N309:N311,"A")&gt;0,"P"," "))</f>
        <v/>
      </c>
      <c r="O312" s="201" t="str">
        <f t="shared" ref="O312" si="920">IF(COUNTIF(O309:O311,"A")&gt;=1,"C",IF(COUNTIF(O309:O311,"A")&gt;0,"P"," "))</f>
        <v/>
      </c>
      <c r="P312" s="201" t="str">
        <f t="shared" ref="P312" si="921">IF(COUNTIF(P309:P311,"A")&gt;=1,"C",IF(COUNTIF(P309:P311,"A")&gt;0,"P"," "))</f>
        <v/>
      </c>
      <c r="Q312" s="201" t="str">
        <f t="shared" ref="Q312" si="922">IF(COUNTIF(Q309:Q311,"A")&gt;=1,"C",IF(COUNTIF(Q309:Q311,"A")&gt;0,"P"," "))</f>
        <v/>
      </c>
      <c r="R312" s="201" t="str">
        <f t="shared" ref="R312" si="923">IF(COUNTIF(R309:R311,"A")&gt;=1,"C",IF(COUNTIF(R309:R311,"A")&gt;0,"P"," "))</f>
        <v/>
      </c>
    </row>
    <row r="313" spans="2:18">
      <c r="B313" s="220"/>
      <c r="C313" s="72" t="s">
        <v>704</v>
      </c>
      <c r="D313" s="42"/>
      <c r="E313" s="42"/>
      <c r="F313" s="42"/>
      <c r="G313" s="42"/>
      <c r="H313" s="42"/>
      <c r="I313" s="42"/>
      <c r="J313" s="42"/>
      <c r="K313" s="42"/>
      <c r="L313" s="42"/>
      <c r="M313" s="42"/>
      <c r="N313" s="42"/>
      <c r="O313" s="42"/>
      <c r="P313" s="42"/>
      <c r="Q313" s="42"/>
      <c r="R313" s="42"/>
    </row>
    <row r="314" spans="2:18">
      <c r="B314" s="220"/>
      <c r="C314" s="72" t="s">
        <v>705</v>
      </c>
      <c r="D314" s="42"/>
      <c r="E314" s="42"/>
      <c r="F314" s="42"/>
      <c r="G314" s="42"/>
      <c r="H314" s="42"/>
      <c r="I314" s="42"/>
      <c r="J314" s="42"/>
      <c r="K314" s="42"/>
      <c r="L314" s="42"/>
      <c r="M314" s="42"/>
      <c r="N314" s="42"/>
      <c r="O314" s="42"/>
      <c r="P314" s="42"/>
      <c r="Q314" s="42"/>
      <c r="R314" s="42"/>
    </row>
    <row r="315" spans="2:18">
      <c r="B315" s="220"/>
      <c r="C315" s="72" t="s">
        <v>706</v>
      </c>
      <c r="D315" s="42"/>
      <c r="E315" s="42"/>
      <c r="F315" s="42"/>
      <c r="G315" s="42"/>
      <c r="H315" s="42"/>
      <c r="I315" s="42"/>
      <c r="J315" s="42"/>
      <c r="K315" s="42"/>
      <c r="L315" s="42"/>
      <c r="M315" s="42"/>
      <c r="N315" s="42"/>
      <c r="O315" s="42"/>
      <c r="P315" s="42"/>
      <c r="Q315" s="42"/>
      <c r="R315" s="42"/>
    </row>
    <row r="316" spans="2:18">
      <c r="B316" s="26">
        <v>3</v>
      </c>
      <c r="C316" s="221" t="s">
        <v>633</v>
      </c>
      <c r="D316" s="201" t="str">
        <f>IF(COUNTIF(D313:D315,"A")&gt;=1,"C",IF(COUNTIF(D313:D315,"A")&gt;0,"P"," "))</f>
        <v/>
      </c>
      <c r="E316" s="201" t="str">
        <f t="shared" ref="E316" si="924">IF(COUNTIF(E313:E315,"A")&gt;=1,"C",IF(COUNTIF(E313:E315,"A")&gt;0,"P"," "))</f>
        <v/>
      </c>
      <c r="F316" s="201" t="str">
        <f t="shared" ref="F316" si="925">IF(COUNTIF(F313:F315,"A")&gt;=1,"C",IF(COUNTIF(F313:F315,"A")&gt;0,"P"," "))</f>
        <v/>
      </c>
      <c r="G316" s="201" t="str">
        <f t="shared" ref="G316" si="926">IF(COUNTIF(G313:G315,"A")&gt;=1,"C",IF(COUNTIF(G313:G315,"A")&gt;0,"P"," "))</f>
        <v/>
      </c>
      <c r="H316" s="201" t="str">
        <f t="shared" ref="H316" si="927">IF(COUNTIF(H313:H315,"A")&gt;=1,"C",IF(COUNTIF(H313:H315,"A")&gt;0,"P"," "))</f>
        <v/>
      </c>
      <c r="I316" s="201" t="str">
        <f t="shared" ref="I316" si="928">IF(COUNTIF(I313:I315,"A")&gt;=1,"C",IF(COUNTIF(I313:I315,"A")&gt;0,"P"," "))</f>
        <v/>
      </c>
      <c r="J316" s="201" t="str">
        <f t="shared" ref="J316" si="929">IF(COUNTIF(J313:J315,"A")&gt;=1,"C",IF(COUNTIF(J313:J315,"A")&gt;0,"P"," "))</f>
        <v/>
      </c>
      <c r="K316" s="201" t="str">
        <f t="shared" ref="K316" si="930">IF(COUNTIF(K313:K315,"A")&gt;=1,"C",IF(COUNTIF(K313:K315,"A")&gt;0,"P"," "))</f>
        <v/>
      </c>
      <c r="L316" s="201" t="str">
        <f t="shared" ref="L316" si="931">IF(COUNTIF(L313:L315,"A")&gt;=1,"C",IF(COUNTIF(L313:L315,"A")&gt;0,"P"," "))</f>
        <v/>
      </c>
      <c r="M316" s="201" t="str">
        <f t="shared" ref="M316" si="932">IF(COUNTIF(M313:M315,"A")&gt;=1,"C",IF(COUNTIF(M313:M315,"A")&gt;0,"P"," "))</f>
        <v/>
      </c>
      <c r="N316" s="201" t="str">
        <f t="shared" ref="N316" si="933">IF(COUNTIF(N313:N315,"A")&gt;=1,"C",IF(COUNTIF(N313:N315,"A")&gt;0,"P"," "))</f>
        <v/>
      </c>
      <c r="O316" s="201" t="str">
        <f t="shared" ref="O316" si="934">IF(COUNTIF(O313:O315,"A")&gt;=1,"C",IF(COUNTIF(O313:O315,"A")&gt;0,"P"," "))</f>
        <v/>
      </c>
      <c r="P316" s="201" t="str">
        <f t="shared" ref="P316" si="935">IF(COUNTIF(P313:P315,"A")&gt;=1,"C",IF(COUNTIF(P313:P315,"A")&gt;0,"P"," "))</f>
        <v/>
      </c>
      <c r="Q316" s="201" t="str">
        <f t="shared" ref="Q316" si="936">IF(COUNTIF(Q313:Q315,"A")&gt;=1,"C",IF(COUNTIF(Q313:Q315,"A")&gt;0,"P"," "))</f>
        <v/>
      </c>
      <c r="R316" s="201" t="str">
        <f t="shared" ref="R316" si="937">IF(COUNTIF(R313:R315,"A")&gt;=1,"C",IF(COUNTIF(R313:R315,"A")&gt;0,"P"," "))</f>
        <v/>
      </c>
    </row>
    <row r="317" spans="2:18">
      <c r="B317" s="220"/>
      <c r="C317" s="222" t="s">
        <v>707</v>
      </c>
      <c r="D317" s="42"/>
      <c r="E317" s="42"/>
      <c r="F317" s="42"/>
      <c r="G317" s="42"/>
      <c r="H317" s="42"/>
      <c r="I317" s="42"/>
      <c r="J317" s="42"/>
      <c r="K317" s="42"/>
      <c r="L317" s="42"/>
      <c r="M317" s="42"/>
      <c r="N317" s="42"/>
      <c r="O317" s="42"/>
      <c r="P317" s="42"/>
      <c r="Q317" s="42"/>
      <c r="R317" s="42"/>
    </row>
    <row r="318" spans="2:18">
      <c r="B318" s="220"/>
      <c r="C318" s="222" t="s">
        <v>708</v>
      </c>
      <c r="D318" s="42"/>
      <c r="E318" s="42"/>
      <c r="F318" s="42"/>
      <c r="G318" s="42"/>
      <c r="H318" s="42"/>
      <c r="I318" s="42"/>
      <c r="J318" s="42"/>
      <c r="K318" s="42"/>
      <c r="L318" s="42"/>
      <c r="M318" s="42"/>
      <c r="N318" s="42"/>
      <c r="O318" s="42"/>
      <c r="P318" s="42"/>
      <c r="Q318" s="42"/>
      <c r="R318" s="42"/>
    </row>
    <row r="319" spans="2:18">
      <c r="B319" s="220"/>
      <c r="C319" s="222" t="s">
        <v>709</v>
      </c>
      <c r="D319" s="42"/>
      <c r="E319" s="42"/>
      <c r="F319" s="42"/>
      <c r="G319" s="42"/>
      <c r="H319" s="42"/>
      <c r="I319" s="42"/>
      <c r="J319" s="42"/>
      <c r="K319" s="42"/>
      <c r="L319" s="42"/>
      <c r="M319" s="42"/>
      <c r="N319" s="42"/>
      <c r="O319" s="42"/>
      <c r="P319" s="42"/>
      <c r="Q319" s="42"/>
      <c r="R319" s="42"/>
    </row>
    <row r="320" spans="2:18">
      <c r="B320" s="26">
        <v>4</v>
      </c>
      <c r="C320" s="221" t="s">
        <v>634</v>
      </c>
      <c r="D320" s="201" t="str">
        <f>IF(COUNTIF(D317:D319,"A")&gt;=1,"C",IF(COUNTIF(D317:D319,"A")&gt;0,"P"," "))</f>
        <v/>
      </c>
      <c r="E320" s="201" t="str">
        <f t="shared" ref="E320" si="938">IF(COUNTIF(E317:E319,"A")&gt;=1,"C",IF(COUNTIF(E317:E319,"A")&gt;0,"P"," "))</f>
        <v/>
      </c>
      <c r="F320" s="201" t="str">
        <f t="shared" ref="F320" si="939">IF(COUNTIF(F317:F319,"A")&gt;=1,"C",IF(COUNTIF(F317:F319,"A")&gt;0,"P"," "))</f>
        <v/>
      </c>
      <c r="G320" s="201" t="str">
        <f t="shared" ref="G320" si="940">IF(COUNTIF(G317:G319,"A")&gt;=1,"C",IF(COUNTIF(G317:G319,"A")&gt;0,"P"," "))</f>
        <v/>
      </c>
      <c r="H320" s="201" t="str">
        <f t="shared" ref="H320" si="941">IF(COUNTIF(H317:H319,"A")&gt;=1,"C",IF(COUNTIF(H317:H319,"A")&gt;0,"P"," "))</f>
        <v/>
      </c>
      <c r="I320" s="201" t="str">
        <f t="shared" ref="I320" si="942">IF(COUNTIF(I317:I319,"A")&gt;=1,"C",IF(COUNTIF(I317:I319,"A")&gt;0,"P"," "))</f>
        <v/>
      </c>
      <c r="J320" s="201" t="str">
        <f t="shared" ref="J320" si="943">IF(COUNTIF(J317:J319,"A")&gt;=1,"C",IF(COUNTIF(J317:J319,"A")&gt;0,"P"," "))</f>
        <v/>
      </c>
      <c r="K320" s="201" t="str">
        <f t="shared" ref="K320" si="944">IF(COUNTIF(K317:K319,"A")&gt;=1,"C",IF(COUNTIF(K317:K319,"A")&gt;0,"P"," "))</f>
        <v/>
      </c>
      <c r="L320" s="201" t="str">
        <f t="shared" ref="L320" si="945">IF(COUNTIF(L317:L319,"A")&gt;=1,"C",IF(COUNTIF(L317:L319,"A")&gt;0,"P"," "))</f>
        <v/>
      </c>
      <c r="M320" s="201" t="str">
        <f t="shared" ref="M320" si="946">IF(COUNTIF(M317:M319,"A")&gt;=1,"C",IF(COUNTIF(M317:M319,"A")&gt;0,"P"," "))</f>
        <v/>
      </c>
      <c r="N320" s="201" t="str">
        <f t="shared" ref="N320" si="947">IF(COUNTIF(N317:N319,"A")&gt;=1,"C",IF(COUNTIF(N317:N319,"A")&gt;0,"P"," "))</f>
        <v/>
      </c>
      <c r="O320" s="201" t="str">
        <f t="shared" ref="O320" si="948">IF(COUNTIF(O317:O319,"A")&gt;=1,"C",IF(COUNTIF(O317:O319,"A")&gt;0,"P"," "))</f>
        <v/>
      </c>
      <c r="P320" s="201" t="str">
        <f t="shared" ref="P320" si="949">IF(COUNTIF(P317:P319,"A")&gt;=1,"C",IF(COUNTIF(P317:P319,"A")&gt;0,"P"," "))</f>
        <v/>
      </c>
      <c r="Q320" s="201" t="str">
        <f t="shared" ref="Q320" si="950">IF(COUNTIF(Q317:Q319,"A")&gt;=1,"C",IF(COUNTIF(Q317:Q319,"A")&gt;0,"P"," "))</f>
        <v/>
      </c>
      <c r="R320" s="201" t="str">
        <f t="shared" ref="R320" si="951">IF(COUNTIF(R317:R319,"A")&gt;=1,"C",IF(COUNTIF(R317:R319,"A")&gt;0,"P"," "))</f>
        <v/>
      </c>
    </row>
    <row r="321" spans="2:18">
      <c r="B321" s="220"/>
      <c r="C321" s="72" t="s">
        <v>710</v>
      </c>
      <c r="D321" s="42"/>
      <c r="E321" s="42"/>
      <c r="F321" s="42"/>
      <c r="G321" s="42"/>
      <c r="H321" s="42"/>
      <c r="I321" s="42"/>
      <c r="J321" s="42"/>
      <c r="K321" s="42"/>
      <c r="L321" s="42"/>
      <c r="M321" s="42"/>
      <c r="N321" s="42"/>
      <c r="O321" s="42"/>
      <c r="P321" s="42"/>
      <c r="Q321" s="42"/>
      <c r="R321" s="42"/>
    </row>
    <row r="322" spans="2:18">
      <c r="B322" s="220"/>
      <c r="C322" s="72" t="s">
        <v>711</v>
      </c>
      <c r="D322" s="42"/>
      <c r="E322" s="42"/>
      <c r="F322" s="42"/>
      <c r="G322" s="42"/>
      <c r="H322" s="42"/>
      <c r="I322" s="42"/>
      <c r="J322" s="42"/>
      <c r="K322" s="42"/>
      <c r="L322" s="42"/>
      <c r="M322" s="42"/>
      <c r="N322" s="42"/>
      <c r="O322" s="42"/>
      <c r="P322" s="42"/>
      <c r="Q322" s="42"/>
      <c r="R322" s="42"/>
    </row>
    <row r="323" spans="2:18">
      <c r="B323" s="220"/>
      <c r="C323" s="72" t="s">
        <v>712</v>
      </c>
      <c r="D323" s="42"/>
      <c r="E323" s="42"/>
      <c r="F323" s="42"/>
      <c r="G323" s="42"/>
      <c r="H323" s="42"/>
      <c r="I323" s="42"/>
      <c r="J323" s="42"/>
      <c r="K323" s="42"/>
      <c r="L323" s="42"/>
      <c r="M323" s="42"/>
      <c r="N323" s="42"/>
      <c r="O323" s="42"/>
      <c r="P323" s="42"/>
      <c r="Q323" s="42"/>
      <c r="R323" s="42"/>
    </row>
    <row r="324" spans="2:18">
      <c r="B324" s="26">
        <v>5</v>
      </c>
      <c r="C324" s="221" t="s">
        <v>635</v>
      </c>
      <c r="D324" s="201" t="str">
        <f>IF(COUNTIF(D321:D323,"A")&gt;=1,"C",IF(COUNTIF(D321:D323,"A")&gt;0,"P"," "))</f>
        <v/>
      </c>
      <c r="E324" s="201" t="str">
        <f t="shared" ref="E324" si="952">IF(COUNTIF(E321:E323,"A")&gt;=1,"C",IF(COUNTIF(E321:E323,"A")&gt;0,"P"," "))</f>
        <v/>
      </c>
      <c r="F324" s="201" t="str">
        <f t="shared" ref="F324" si="953">IF(COUNTIF(F321:F323,"A")&gt;=1,"C",IF(COUNTIF(F321:F323,"A")&gt;0,"P"," "))</f>
        <v/>
      </c>
      <c r="G324" s="201" t="str">
        <f t="shared" ref="G324" si="954">IF(COUNTIF(G321:G323,"A")&gt;=1,"C",IF(COUNTIF(G321:G323,"A")&gt;0,"P"," "))</f>
        <v/>
      </c>
      <c r="H324" s="201" t="str">
        <f t="shared" ref="H324" si="955">IF(COUNTIF(H321:H323,"A")&gt;=1,"C",IF(COUNTIF(H321:H323,"A")&gt;0,"P"," "))</f>
        <v/>
      </c>
      <c r="I324" s="201" t="str">
        <f t="shared" ref="I324" si="956">IF(COUNTIF(I321:I323,"A")&gt;=1,"C",IF(COUNTIF(I321:I323,"A")&gt;0,"P"," "))</f>
        <v/>
      </c>
      <c r="J324" s="201" t="str">
        <f t="shared" ref="J324" si="957">IF(COUNTIF(J321:J323,"A")&gt;=1,"C",IF(COUNTIF(J321:J323,"A")&gt;0,"P"," "))</f>
        <v/>
      </c>
      <c r="K324" s="201" t="str">
        <f t="shared" ref="K324" si="958">IF(COUNTIF(K321:K323,"A")&gt;=1,"C",IF(COUNTIF(K321:K323,"A")&gt;0,"P"," "))</f>
        <v/>
      </c>
      <c r="L324" s="201" t="str">
        <f t="shared" ref="L324" si="959">IF(COUNTIF(L321:L323,"A")&gt;=1,"C",IF(COUNTIF(L321:L323,"A")&gt;0,"P"," "))</f>
        <v/>
      </c>
      <c r="M324" s="201" t="str">
        <f t="shared" ref="M324" si="960">IF(COUNTIF(M321:M323,"A")&gt;=1,"C",IF(COUNTIF(M321:M323,"A")&gt;0,"P"," "))</f>
        <v/>
      </c>
      <c r="N324" s="201" t="str">
        <f t="shared" ref="N324" si="961">IF(COUNTIF(N321:N323,"A")&gt;=1,"C",IF(COUNTIF(N321:N323,"A")&gt;0,"P"," "))</f>
        <v/>
      </c>
      <c r="O324" s="201" t="str">
        <f t="shared" ref="O324" si="962">IF(COUNTIF(O321:O323,"A")&gt;=1,"C",IF(COUNTIF(O321:O323,"A")&gt;0,"P"," "))</f>
        <v/>
      </c>
      <c r="P324" s="201" t="str">
        <f t="shared" ref="P324" si="963">IF(COUNTIF(P321:P323,"A")&gt;=1,"C",IF(COUNTIF(P321:P323,"A")&gt;0,"P"," "))</f>
        <v/>
      </c>
      <c r="Q324" s="201" t="str">
        <f t="shared" ref="Q324" si="964">IF(COUNTIF(Q321:Q323,"A")&gt;=1,"C",IF(COUNTIF(Q321:Q323,"A")&gt;0,"P"," "))</f>
        <v/>
      </c>
      <c r="R324" s="201" t="str">
        <f t="shared" ref="R324" si="965">IF(COUNTIF(R321:R323,"A")&gt;=1,"C",IF(COUNTIF(R321:R323,"A")&gt;0,"P"," "))</f>
        <v/>
      </c>
    </row>
    <row r="325" spans="2:18">
      <c r="B325" s="220"/>
      <c r="C325" s="222" t="s">
        <v>713</v>
      </c>
      <c r="D325" s="42"/>
      <c r="E325" s="42"/>
      <c r="F325" s="42"/>
      <c r="G325" s="42"/>
      <c r="H325" s="42"/>
      <c r="I325" s="42"/>
      <c r="J325" s="42"/>
      <c r="K325" s="42"/>
      <c r="L325" s="42"/>
      <c r="M325" s="42"/>
      <c r="N325" s="42"/>
      <c r="O325" s="42"/>
      <c r="P325" s="42"/>
      <c r="Q325" s="42"/>
      <c r="R325" s="42"/>
    </row>
    <row r="326" spans="2:18">
      <c r="B326" s="220"/>
      <c r="C326" s="222" t="s">
        <v>714</v>
      </c>
      <c r="D326" s="42"/>
      <c r="E326" s="42"/>
      <c r="F326" s="42"/>
      <c r="G326" s="42"/>
      <c r="H326" s="42"/>
      <c r="I326" s="42"/>
      <c r="J326" s="42"/>
      <c r="K326" s="42"/>
      <c r="L326" s="42"/>
      <c r="M326" s="42"/>
      <c r="N326" s="42"/>
      <c r="O326" s="42"/>
      <c r="P326" s="42"/>
      <c r="Q326" s="42"/>
      <c r="R326" s="42"/>
    </row>
    <row r="327" spans="2:18">
      <c r="B327" s="220"/>
      <c r="C327" s="222" t="s">
        <v>715</v>
      </c>
      <c r="D327" s="42"/>
      <c r="E327" s="42"/>
      <c r="F327" s="42"/>
      <c r="G327" s="42"/>
      <c r="H327" s="42"/>
      <c r="I327" s="42"/>
      <c r="J327" s="42"/>
      <c r="K327" s="42"/>
      <c r="L327" s="42"/>
      <c r="M327" s="42"/>
      <c r="N327" s="42"/>
      <c r="O327" s="42"/>
      <c r="P327" s="42"/>
      <c r="Q327" s="42"/>
      <c r="R327" s="42"/>
    </row>
    <row r="328" spans="2:18" ht="1.5" customHeight="1" thickBot="1">
      <c r="D328" s="201" t="str">
        <f>IF(COUNTIF(D325:D327,"A")&gt;=1,"C",IF(COUNTIF(D325:D327,"A")&gt;0,"P"," "))</f>
        <v/>
      </c>
      <c r="E328" s="201" t="str">
        <f t="shared" ref="E328" si="966">IF(COUNTIF(E325:E327,"A")&gt;=1,"C",IF(COUNTIF(E325:E327,"A")&gt;0,"P"," "))</f>
        <v/>
      </c>
      <c r="F328" s="201" t="str">
        <f t="shared" ref="F328" si="967">IF(COUNTIF(F325:F327,"A")&gt;=1,"C",IF(COUNTIF(F325:F327,"A")&gt;0,"P"," "))</f>
        <v/>
      </c>
      <c r="G328" s="201" t="str">
        <f t="shared" ref="G328" si="968">IF(COUNTIF(G325:G327,"A")&gt;=1,"C",IF(COUNTIF(G325:G327,"A")&gt;0,"P"," "))</f>
        <v/>
      </c>
      <c r="H328" s="201" t="str">
        <f t="shared" ref="H328" si="969">IF(COUNTIF(H325:H327,"A")&gt;=1,"C",IF(COUNTIF(H325:H327,"A")&gt;0,"P"," "))</f>
        <v/>
      </c>
      <c r="I328" s="201" t="str">
        <f t="shared" ref="I328" si="970">IF(COUNTIF(I325:I327,"A")&gt;=1,"C",IF(COUNTIF(I325:I327,"A")&gt;0,"P"," "))</f>
        <v/>
      </c>
      <c r="J328" s="201" t="str">
        <f t="shared" ref="J328" si="971">IF(COUNTIF(J325:J327,"A")&gt;=1,"C",IF(COUNTIF(J325:J327,"A")&gt;0,"P"," "))</f>
        <v/>
      </c>
      <c r="K328" s="201" t="str">
        <f t="shared" ref="K328" si="972">IF(COUNTIF(K325:K327,"A")&gt;=1,"C",IF(COUNTIF(K325:K327,"A")&gt;0,"P"," "))</f>
        <v/>
      </c>
      <c r="L328" s="201" t="str">
        <f t="shared" ref="L328" si="973">IF(COUNTIF(L325:L327,"A")&gt;=1,"C",IF(COUNTIF(L325:L327,"A")&gt;0,"P"," "))</f>
        <v/>
      </c>
      <c r="M328" s="201" t="str">
        <f t="shared" ref="M328" si="974">IF(COUNTIF(M325:M327,"A")&gt;=1,"C",IF(COUNTIF(M325:M327,"A")&gt;0,"P"," "))</f>
        <v/>
      </c>
      <c r="N328" s="201" t="str">
        <f t="shared" ref="N328" si="975">IF(COUNTIF(N325:N327,"A")&gt;=1,"C",IF(COUNTIF(N325:N327,"A")&gt;0,"P"," "))</f>
        <v/>
      </c>
      <c r="O328" s="201" t="str">
        <f t="shared" ref="O328" si="976">IF(COUNTIF(O325:O327,"A")&gt;=1,"C",IF(COUNTIF(O325:O327,"A")&gt;0,"P"," "))</f>
        <v/>
      </c>
      <c r="P328" s="201" t="str">
        <f t="shared" ref="P328" si="977">IF(COUNTIF(P325:P327,"A")&gt;=1,"C",IF(COUNTIF(P325:P327,"A")&gt;0,"P"," "))</f>
        <v/>
      </c>
      <c r="Q328" s="201" t="str">
        <f t="shared" ref="Q328" si="978">IF(COUNTIF(Q325:Q327,"A")&gt;=1,"C",IF(COUNTIF(Q325:Q327,"A")&gt;0,"P"," "))</f>
        <v/>
      </c>
      <c r="R328" s="201" t="str">
        <f t="shared" ref="R328" si="979">IF(COUNTIF(R325:R327,"A")&gt;=1,"C",IF(COUNTIF(R325:R327,"A")&gt;0,"P"," "))</f>
        <v/>
      </c>
    </row>
    <row r="329" spans="2:18" ht="13.5" thickBot="1">
      <c r="C329" s="67" t="s">
        <v>56</v>
      </c>
      <c r="D329" s="215" t="str">
        <f>IF(COUNTIF(D312:D328,"C")&gt;4,"C",IF(COUNTIF(D312:D328,"C")&gt;0,"P"," "))</f>
        <v/>
      </c>
      <c r="E329" s="215" t="str">
        <f t="shared" ref="E329:R329" si="980">IF(COUNTIF(E312:E328,"C")&gt;4,"C",IF(COUNTIF(E312:E328,"C")&gt;0,"P"," "))</f>
        <v/>
      </c>
      <c r="F329" s="215" t="str">
        <f t="shared" si="980"/>
        <v/>
      </c>
      <c r="G329" s="215" t="str">
        <f t="shared" si="980"/>
        <v/>
      </c>
      <c r="H329" s="215" t="str">
        <f t="shared" si="980"/>
        <v/>
      </c>
      <c r="I329" s="215" t="str">
        <f t="shared" si="980"/>
        <v/>
      </c>
      <c r="J329" s="215" t="str">
        <f t="shared" si="980"/>
        <v/>
      </c>
      <c r="K329" s="215" t="str">
        <f t="shared" si="980"/>
        <v/>
      </c>
      <c r="L329" s="215" t="str">
        <f t="shared" si="980"/>
        <v/>
      </c>
      <c r="M329" s="215" t="str">
        <f t="shared" si="980"/>
        <v/>
      </c>
      <c r="N329" s="215" t="str">
        <f t="shared" si="980"/>
        <v/>
      </c>
      <c r="O329" s="215" t="str">
        <f t="shared" si="980"/>
        <v/>
      </c>
      <c r="P329" s="215" t="str">
        <f t="shared" si="980"/>
        <v/>
      </c>
      <c r="Q329" s="215" t="str">
        <f t="shared" si="980"/>
        <v/>
      </c>
      <c r="R329" s="215" t="str">
        <f t="shared" si="980"/>
        <v/>
      </c>
    </row>
    <row r="330" spans="2:18" ht="15">
      <c r="B330" s="218" t="s">
        <v>244</v>
      </c>
    </row>
    <row r="331" spans="2:18">
      <c r="B331" s="26">
        <v>1</v>
      </c>
      <c r="C331" s="226" t="s">
        <v>636</v>
      </c>
    </row>
    <row r="332" spans="2:18">
      <c r="B332" s="219"/>
      <c r="C332" s="222" t="s">
        <v>716</v>
      </c>
      <c r="D332" s="42"/>
      <c r="E332" s="42"/>
      <c r="F332" s="42"/>
      <c r="G332" s="42"/>
      <c r="H332" s="42"/>
      <c r="I332" s="42"/>
      <c r="J332" s="42"/>
      <c r="K332" s="42"/>
      <c r="L332" s="42"/>
      <c r="M332" s="42"/>
      <c r="N332" s="42"/>
      <c r="O332" s="42"/>
      <c r="P332" s="42"/>
      <c r="Q332" s="42"/>
      <c r="R332" s="42"/>
    </row>
    <row r="333" spans="2:18">
      <c r="B333" s="219"/>
      <c r="C333" s="222" t="s">
        <v>717</v>
      </c>
      <c r="D333" s="42"/>
      <c r="E333" s="42"/>
      <c r="F333" s="42"/>
      <c r="G333" s="42"/>
      <c r="H333" s="42"/>
      <c r="I333" s="42"/>
      <c r="J333" s="42"/>
      <c r="K333" s="42"/>
      <c r="L333" s="42"/>
      <c r="M333" s="42"/>
      <c r="N333" s="42"/>
      <c r="O333" s="42"/>
      <c r="P333" s="42"/>
      <c r="Q333" s="42"/>
      <c r="R333" s="42"/>
    </row>
    <row r="334" spans="2:18">
      <c r="B334" s="219"/>
      <c r="C334" s="222" t="s">
        <v>718</v>
      </c>
      <c r="D334" s="42"/>
      <c r="E334" s="42"/>
      <c r="F334" s="42"/>
      <c r="G334" s="42"/>
      <c r="H334" s="42"/>
      <c r="I334" s="42"/>
      <c r="J334" s="42"/>
      <c r="K334" s="42"/>
      <c r="L334" s="42"/>
      <c r="M334" s="42"/>
      <c r="N334" s="42"/>
      <c r="O334" s="42"/>
      <c r="P334" s="42"/>
      <c r="Q334" s="42"/>
      <c r="R334" s="42"/>
    </row>
    <row r="335" spans="2:18">
      <c r="B335" s="26">
        <v>2</v>
      </c>
      <c r="C335" s="221" t="s">
        <v>637</v>
      </c>
      <c r="D335" s="201" t="str">
        <f>IF(COUNTIF(D332:D334,"A")&gt;=1,"C",IF(COUNTIF(D332:D334,"A")&gt;0,"P"," "))</f>
        <v/>
      </c>
      <c r="E335" s="201" t="str">
        <f t="shared" ref="E335" si="981">IF(COUNTIF(E332:E334,"A")&gt;=1,"C",IF(COUNTIF(E332:E334,"A")&gt;0,"P"," "))</f>
        <v/>
      </c>
      <c r="F335" s="201" t="str">
        <f t="shared" ref="F335" si="982">IF(COUNTIF(F332:F334,"A")&gt;=1,"C",IF(COUNTIF(F332:F334,"A")&gt;0,"P"," "))</f>
        <v/>
      </c>
      <c r="G335" s="201" t="str">
        <f t="shared" ref="G335" si="983">IF(COUNTIF(G332:G334,"A")&gt;=1,"C",IF(COUNTIF(G332:G334,"A")&gt;0,"P"," "))</f>
        <v/>
      </c>
      <c r="H335" s="201" t="str">
        <f t="shared" ref="H335" si="984">IF(COUNTIF(H332:H334,"A")&gt;=1,"C",IF(COUNTIF(H332:H334,"A")&gt;0,"P"," "))</f>
        <v/>
      </c>
      <c r="I335" s="201" t="str">
        <f t="shared" ref="I335" si="985">IF(COUNTIF(I332:I334,"A")&gt;=1,"C",IF(COUNTIF(I332:I334,"A")&gt;0,"P"," "))</f>
        <v/>
      </c>
      <c r="J335" s="201" t="str">
        <f t="shared" ref="J335" si="986">IF(COUNTIF(J332:J334,"A")&gt;=1,"C",IF(COUNTIF(J332:J334,"A")&gt;0,"P"," "))</f>
        <v/>
      </c>
      <c r="K335" s="201" t="str">
        <f t="shared" ref="K335" si="987">IF(COUNTIF(K332:K334,"A")&gt;=1,"C",IF(COUNTIF(K332:K334,"A")&gt;0,"P"," "))</f>
        <v/>
      </c>
      <c r="L335" s="201" t="str">
        <f t="shared" ref="L335" si="988">IF(COUNTIF(L332:L334,"A")&gt;=1,"C",IF(COUNTIF(L332:L334,"A")&gt;0,"P"," "))</f>
        <v/>
      </c>
      <c r="M335" s="201" t="str">
        <f t="shared" ref="M335" si="989">IF(COUNTIF(M332:M334,"A")&gt;=1,"C",IF(COUNTIF(M332:M334,"A")&gt;0,"P"," "))</f>
        <v/>
      </c>
      <c r="N335" s="201" t="str">
        <f t="shared" ref="N335" si="990">IF(COUNTIF(N332:N334,"A")&gt;=1,"C",IF(COUNTIF(N332:N334,"A")&gt;0,"P"," "))</f>
        <v/>
      </c>
      <c r="O335" s="201" t="str">
        <f t="shared" ref="O335" si="991">IF(COUNTIF(O332:O334,"A")&gt;=1,"C",IF(COUNTIF(O332:O334,"A")&gt;0,"P"," "))</f>
        <v/>
      </c>
      <c r="P335" s="201" t="str">
        <f t="shared" ref="P335" si="992">IF(COUNTIF(P332:P334,"A")&gt;=1,"C",IF(COUNTIF(P332:P334,"A")&gt;0,"P"," "))</f>
        <v/>
      </c>
      <c r="Q335" s="201" t="str">
        <f t="shared" ref="Q335" si="993">IF(COUNTIF(Q332:Q334,"A")&gt;=1,"C",IF(COUNTIF(Q332:Q334,"A")&gt;0,"P"," "))</f>
        <v/>
      </c>
      <c r="R335" s="201" t="str">
        <f t="shared" ref="R335" si="994">IF(COUNTIF(R332:R334,"A")&gt;=1,"C",IF(COUNTIF(R332:R334,"A")&gt;0,"P"," "))</f>
        <v/>
      </c>
    </row>
    <row r="336" spans="2:18">
      <c r="B336" s="220"/>
      <c r="C336" s="222" t="s">
        <v>719</v>
      </c>
      <c r="D336" s="42"/>
      <c r="E336" s="42"/>
      <c r="F336" s="42"/>
      <c r="G336" s="42"/>
      <c r="H336" s="42"/>
      <c r="I336" s="42"/>
      <c r="J336" s="42"/>
      <c r="K336" s="42"/>
      <c r="L336" s="42"/>
      <c r="M336" s="42"/>
      <c r="N336" s="42"/>
      <c r="O336" s="42"/>
      <c r="P336" s="42"/>
      <c r="Q336" s="42"/>
      <c r="R336" s="42"/>
    </row>
    <row r="337" spans="2:18">
      <c r="B337" s="220"/>
      <c r="C337" s="222" t="s">
        <v>720</v>
      </c>
      <c r="D337" s="42"/>
      <c r="E337" s="42"/>
      <c r="F337" s="42"/>
      <c r="G337" s="42"/>
      <c r="H337" s="42"/>
      <c r="I337" s="42"/>
      <c r="J337" s="42"/>
      <c r="K337" s="42"/>
      <c r="L337" s="42"/>
      <c r="M337" s="42"/>
      <c r="N337" s="42"/>
      <c r="O337" s="42"/>
      <c r="P337" s="42"/>
      <c r="Q337" s="42"/>
      <c r="R337" s="42"/>
    </row>
    <row r="338" spans="2:18">
      <c r="B338" s="220"/>
      <c r="C338" s="222" t="s">
        <v>721</v>
      </c>
      <c r="D338" s="42"/>
      <c r="E338" s="42"/>
      <c r="F338" s="42"/>
      <c r="G338" s="42"/>
      <c r="H338" s="42"/>
      <c r="I338" s="42"/>
      <c r="J338" s="42"/>
      <c r="K338" s="42"/>
      <c r="L338" s="42"/>
      <c r="M338" s="42"/>
      <c r="N338" s="42"/>
      <c r="O338" s="42"/>
      <c r="P338" s="42"/>
      <c r="Q338" s="42"/>
      <c r="R338" s="42"/>
    </row>
    <row r="339" spans="2:18">
      <c r="B339" s="26">
        <v>3</v>
      </c>
      <c r="C339" s="221" t="s">
        <v>638</v>
      </c>
      <c r="D339" s="201" t="str">
        <f>IF(COUNTIF(D336:D338,"A")&gt;=1,"C",IF(COUNTIF(D336:D338,"A")&gt;0,"P"," "))</f>
        <v/>
      </c>
      <c r="E339" s="201" t="str">
        <f t="shared" ref="E339" si="995">IF(COUNTIF(E336:E338,"A")&gt;=1,"C",IF(COUNTIF(E336:E338,"A")&gt;0,"P"," "))</f>
        <v/>
      </c>
      <c r="F339" s="201" t="str">
        <f t="shared" ref="F339" si="996">IF(COUNTIF(F336:F338,"A")&gt;=1,"C",IF(COUNTIF(F336:F338,"A")&gt;0,"P"," "))</f>
        <v/>
      </c>
      <c r="G339" s="201" t="str">
        <f t="shared" ref="G339" si="997">IF(COUNTIF(G336:G338,"A")&gt;=1,"C",IF(COUNTIF(G336:G338,"A")&gt;0,"P"," "))</f>
        <v/>
      </c>
      <c r="H339" s="201" t="str">
        <f t="shared" ref="H339" si="998">IF(COUNTIF(H336:H338,"A")&gt;=1,"C",IF(COUNTIF(H336:H338,"A")&gt;0,"P"," "))</f>
        <v/>
      </c>
      <c r="I339" s="201" t="str">
        <f t="shared" ref="I339" si="999">IF(COUNTIF(I336:I338,"A")&gt;=1,"C",IF(COUNTIF(I336:I338,"A")&gt;0,"P"," "))</f>
        <v/>
      </c>
      <c r="J339" s="201" t="str">
        <f t="shared" ref="J339" si="1000">IF(COUNTIF(J336:J338,"A")&gt;=1,"C",IF(COUNTIF(J336:J338,"A")&gt;0,"P"," "))</f>
        <v/>
      </c>
      <c r="K339" s="201" t="str">
        <f t="shared" ref="K339" si="1001">IF(COUNTIF(K336:K338,"A")&gt;=1,"C",IF(COUNTIF(K336:K338,"A")&gt;0,"P"," "))</f>
        <v/>
      </c>
      <c r="L339" s="201" t="str">
        <f t="shared" ref="L339" si="1002">IF(COUNTIF(L336:L338,"A")&gt;=1,"C",IF(COUNTIF(L336:L338,"A")&gt;0,"P"," "))</f>
        <v/>
      </c>
      <c r="M339" s="201" t="str">
        <f t="shared" ref="M339" si="1003">IF(COUNTIF(M336:M338,"A")&gt;=1,"C",IF(COUNTIF(M336:M338,"A")&gt;0,"P"," "))</f>
        <v/>
      </c>
      <c r="N339" s="201" t="str">
        <f t="shared" ref="N339" si="1004">IF(COUNTIF(N336:N338,"A")&gt;=1,"C",IF(COUNTIF(N336:N338,"A")&gt;0,"P"," "))</f>
        <v/>
      </c>
      <c r="O339" s="201" t="str">
        <f t="shared" ref="O339" si="1005">IF(COUNTIF(O336:O338,"A")&gt;=1,"C",IF(COUNTIF(O336:O338,"A")&gt;0,"P"," "))</f>
        <v/>
      </c>
      <c r="P339" s="201" t="str">
        <f t="shared" ref="P339" si="1006">IF(COUNTIF(P336:P338,"A")&gt;=1,"C",IF(COUNTIF(P336:P338,"A")&gt;0,"P"," "))</f>
        <v/>
      </c>
      <c r="Q339" s="201" t="str">
        <f t="shared" ref="Q339" si="1007">IF(COUNTIF(Q336:Q338,"A")&gt;=1,"C",IF(COUNTIF(Q336:Q338,"A")&gt;0,"P"," "))</f>
        <v/>
      </c>
      <c r="R339" s="201" t="str">
        <f t="shared" ref="R339" si="1008">IF(COUNTIF(R336:R338,"A")&gt;=1,"C",IF(COUNTIF(R336:R338,"A")&gt;0,"P"," "))</f>
        <v/>
      </c>
    </row>
    <row r="340" spans="2:18">
      <c r="B340" s="220"/>
      <c r="C340" s="222" t="s">
        <v>722</v>
      </c>
      <c r="D340" s="42"/>
      <c r="E340" s="42"/>
      <c r="F340" s="42"/>
      <c r="G340" s="42"/>
      <c r="H340" s="42"/>
      <c r="I340" s="42"/>
      <c r="J340" s="42"/>
      <c r="K340" s="42"/>
      <c r="L340" s="42"/>
      <c r="M340" s="42"/>
      <c r="N340" s="42"/>
      <c r="O340" s="42"/>
      <c r="P340" s="42"/>
      <c r="Q340" s="42"/>
      <c r="R340" s="42"/>
    </row>
    <row r="341" spans="2:18">
      <c r="B341" s="220"/>
      <c r="C341" s="222" t="s">
        <v>724</v>
      </c>
      <c r="D341" s="42"/>
      <c r="E341" s="42"/>
      <c r="F341" s="42"/>
      <c r="G341" s="42"/>
      <c r="H341" s="42"/>
      <c r="I341" s="42"/>
      <c r="J341" s="42"/>
      <c r="K341" s="42"/>
      <c r="L341" s="42"/>
      <c r="M341" s="42"/>
      <c r="N341" s="42"/>
      <c r="O341" s="42"/>
      <c r="P341" s="42"/>
      <c r="Q341" s="42"/>
      <c r="R341" s="42"/>
    </row>
    <row r="342" spans="2:18">
      <c r="B342" s="220"/>
      <c r="C342" s="222" t="s">
        <v>723</v>
      </c>
      <c r="D342" s="42"/>
      <c r="E342" s="42"/>
      <c r="F342" s="42"/>
      <c r="G342" s="42"/>
      <c r="H342" s="42"/>
      <c r="I342" s="42"/>
      <c r="J342" s="42"/>
      <c r="K342" s="42"/>
      <c r="L342" s="42"/>
      <c r="M342" s="42"/>
      <c r="N342" s="42"/>
      <c r="O342" s="42"/>
      <c r="P342" s="42"/>
      <c r="Q342" s="42"/>
      <c r="R342" s="42"/>
    </row>
    <row r="343" spans="2:18">
      <c r="B343" s="26">
        <v>4</v>
      </c>
      <c r="C343" s="221" t="s">
        <v>639</v>
      </c>
      <c r="D343" s="201" t="str">
        <f>IF(COUNTIF(D340:D342,"A")&gt;=1,"C",IF(COUNTIF(D340:D342,"A")&gt;0,"P"," "))</f>
        <v/>
      </c>
      <c r="E343" s="201" t="str">
        <f t="shared" ref="E343" si="1009">IF(COUNTIF(E340:E342,"A")&gt;=1,"C",IF(COUNTIF(E340:E342,"A")&gt;0,"P"," "))</f>
        <v/>
      </c>
      <c r="F343" s="201" t="str">
        <f t="shared" ref="F343" si="1010">IF(COUNTIF(F340:F342,"A")&gt;=1,"C",IF(COUNTIF(F340:F342,"A")&gt;0,"P"," "))</f>
        <v/>
      </c>
      <c r="G343" s="201" t="str">
        <f t="shared" ref="G343" si="1011">IF(COUNTIF(G340:G342,"A")&gt;=1,"C",IF(COUNTIF(G340:G342,"A")&gt;0,"P"," "))</f>
        <v/>
      </c>
      <c r="H343" s="201" t="str">
        <f t="shared" ref="H343" si="1012">IF(COUNTIF(H340:H342,"A")&gt;=1,"C",IF(COUNTIF(H340:H342,"A")&gt;0,"P"," "))</f>
        <v/>
      </c>
      <c r="I343" s="201" t="str">
        <f t="shared" ref="I343" si="1013">IF(COUNTIF(I340:I342,"A")&gt;=1,"C",IF(COUNTIF(I340:I342,"A")&gt;0,"P"," "))</f>
        <v/>
      </c>
      <c r="J343" s="201" t="str">
        <f t="shared" ref="J343" si="1014">IF(COUNTIF(J340:J342,"A")&gt;=1,"C",IF(COUNTIF(J340:J342,"A")&gt;0,"P"," "))</f>
        <v/>
      </c>
      <c r="K343" s="201" t="str">
        <f t="shared" ref="K343" si="1015">IF(COUNTIF(K340:K342,"A")&gt;=1,"C",IF(COUNTIF(K340:K342,"A")&gt;0,"P"," "))</f>
        <v/>
      </c>
      <c r="L343" s="201" t="str">
        <f t="shared" ref="L343" si="1016">IF(COUNTIF(L340:L342,"A")&gt;=1,"C",IF(COUNTIF(L340:L342,"A")&gt;0,"P"," "))</f>
        <v/>
      </c>
      <c r="M343" s="201" t="str">
        <f t="shared" ref="M343" si="1017">IF(COUNTIF(M340:M342,"A")&gt;=1,"C",IF(COUNTIF(M340:M342,"A")&gt;0,"P"," "))</f>
        <v/>
      </c>
      <c r="N343" s="201" t="str">
        <f t="shared" ref="N343" si="1018">IF(COUNTIF(N340:N342,"A")&gt;=1,"C",IF(COUNTIF(N340:N342,"A")&gt;0,"P"," "))</f>
        <v/>
      </c>
      <c r="O343" s="201" t="str">
        <f t="shared" ref="O343" si="1019">IF(COUNTIF(O340:O342,"A")&gt;=1,"C",IF(COUNTIF(O340:O342,"A")&gt;0,"P"," "))</f>
        <v/>
      </c>
      <c r="P343" s="201" t="str">
        <f t="shared" ref="P343" si="1020">IF(COUNTIF(P340:P342,"A")&gt;=1,"C",IF(COUNTIF(P340:P342,"A")&gt;0,"P"," "))</f>
        <v/>
      </c>
      <c r="Q343" s="201" t="str">
        <f t="shared" ref="Q343" si="1021">IF(COUNTIF(Q340:Q342,"A")&gt;=1,"C",IF(COUNTIF(Q340:Q342,"A")&gt;0,"P"," "))</f>
        <v/>
      </c>
      <c r="R343" s="201" t="str">
        <f t="shared" ref="R343" si="1022">IF(COUNTIF(R340:R342,"A")&gt;=1,"C",IF(COUNTIF(R340:R342,"A")&gt;0,"P"," "))</f>
        <v/>
      </c>
    </row>
    <row r="344" spans="2:18">
      <c r="B344" s="220"/>
      <c r="C344" s="222" t="s">
        <v>725</v>
      </c>
      <c r="D344" s="42"/>
      <c r="E344" s="42"/>
      <c r="F344" s="42"/>
      <c r="G344" s="42"/>
      <c r="H344" s="42"/>
      <c r="I344" s="42"/>
      <c r="J344" s="42"/>
      <c r="K344" s="42"/>
      <c r="L344" s="42"/>
      <c r="M344" s="42"/>
      <c r="N344" s="42"/>
      <c r="O344" s="42"/>
      <c r="P344" s="42"/>
      <c r="Q344" s="42"/>
      <c r="R344" s="42"/>
    </row>
    <row r="345" spans="2:18">
      <c r="B345" s="220"/>
      <c r="C345" s="222" t="s">
        <v>726</v>
      </c>
      <c r="D345" s="42"/>
      <c r="E345" s="42"/>
      <c r="F345" s="42"/>
      <c r="G345" s="42"/>
      <c r="H345" s="42"/>
      <c r="I345" s="42"/>
      <c r="J345" s="42"/>
      <c r="K345" s="42"/>
      <c r="L345" s="42"/>
      <c r="M345" s="42"/>
      <c r="N345" s="42"/>
      <c r="O345" s="42"/>
      <c r="P345" s="42"/>
      <c r="Q345" s="42"/>
      <c r="R345" s="42"/>
    </row>
    <row r="346" spans="2:18">
      <c r="B346" s="220"/>
      <c r="C346" s="222" t="s">
        <v>727</v>
      </c>
      <c r="D346" s="42"/>
      <c r="E346" s="42"/>
      <c r="F346" s="42"/>
      <c r="G346" s="42"/>
      <c r="H346" s="42"/>
      <c r="I346" s="42"/>
      <c r="J346" s="42"/>
      <c r="K346" s="42"/>
      <c r="L346" s="42"/>
      <c r="M346" s="42"/>
      <c r="N346" s="42"/>
      <c r="O346" s="42"/>
      <c r="P346" s="42"/>
      <c r="Q346" s="42"/>
      <c r="R346" s="42"/>
    </row>
    <row r="347" spans="2:18">
      <c r="B347" s="26">
        <v>5</v>
      </c>
      <c r="C347" s="221" t="s">
        <v>640</v>
      </c>
      <c r="D347" s="201" t="str">
        <f>IF(COUNTIF(D344:D346,"A")&gt;=1,"C",IF(COUNTIF(D344:D346,"A")&gt;0,"P"," "))</f>
        <v/>
      </c>
      <c r="E347" s="201" t="str">
        <f t="shared" ref="E347" si="1023">IF(COUNTIF(E344:E346,"A")&gt;=1,"C",IF(COUNTIF(E344:E346,"A")&gt;0,"P"," "))</f>
        <v/>
      </c>
      <c r="F347" s="201" t="str">
        <f t="shared" ref="F347" si="1024">IF(COUNTIF(F344:F346,"A")&gt;=1,"C",IF(COUNTIF(F344:F346,"A")&gt;0,"P"," "))</f>
        <v/>
      </c>
      <c r="G347" s="201" t="str">
        <f t="shared" ref="G347" si="1025">IF(COUNTIF(G344:G346,"A")&gt;=1,"C",IF(COUNTIF(G344:G346,"A")&gt;0,"P"," "))</f>
        <v/>
      </c>
      <c r="H347" s="201" t="str">
        <f t="shared" ref="H347" si="1026">IF(COUNTIF(H344:H346,"A")&gt;=1,"C",IF(COUNTIF(H344:H346,"A")&gt;0,"P"," "))</f>
        <v/>
      </c>
      <c r="I347" s="201" t="str">
        <f t="shared" ref="I347" si="1027">IF(COUNTIF(I344:I346,"A")&gt;=1,"C",IF(COUNTIF(I344:I346,"A")&gt;0,"P"," "))</f>
        <v/>
      </c>
      <c r="J347" s="201" t="str">
        <f t="shared" ref="J347" si="1028">IF(COUNTIF(J344:J346,"A")&gt;=1,"C",IF(COUNTIF(J344:J346,"A")&gt;0,"P"," "))</f>
        <v/>
      </c>
      <c r="K347" s="201" t="str">
        <f t="shared" ref="K347" si="1029">IF(COUNTIF(K344:K346,"A")&gt;=1,"C",IF(COUNTIF(K344:K346,"A")&gt;0,"P"," "))</f>
        <v/>
      </c>
      <c r="L347" s="201" t="str">
        <f t="shared" ref="L347" si="1030">IF(COUNTIF(L344:L346,"A")&gt;=1,"C",IF(COUNTIF(L344:L346,"A")&gt;0,"P"," "))</f>
        <v/>
      </c>
      <c r="M347" s="201" t="str">
        <f t="shared" ref="M347" si="1031">IF(COUNTIF(M344:M346,"A")&gt;=1,"C",IF(COUNTIF(M344:M346,"A")&gt;0,"P"," "))</f>
        <v/>
      </c>
      <c r="N347" s="201" t="str">
        <f t="shared" ref="N347" si="1032">IF(COUNTIF(N344:N346,"A")&gt;=1,"C",IF(COUNTIF(N344:N346,"A")&gt;0,"P"," "))</f>
        <v/>
      </c>
      <c r="O347" s="201" t="str">
        <f t="shared" ref="O347" si="1033">IF(COUNTIF(O344:O346,"A")&gt;=1,"C",IF(COUNTIF(O344:O346,"A")&gt;0,"P"," "))</f>
        <v/>
      </c>
      <c r="P347" s="201" t="str">
        <f t="shared" ref="P347" si="1034">IF(COUNTIF(P344:P346,"A")&gt;=1,"C",IF(COUNTIF(P344:P346,"A")&gt;0,"P"," "))</f>
        <v/>
      </c>
      <c r="Q347" s="201" t="str">
        <f t="shared" ref="Q347" si="1035">IF(COUNTIF(Q344:Q346,"A")&gt;=1,"C",IF(COUNTIF(Q344:Q346,"A")&gt;0,"P"," "))</f>
        <v/>
      </c>
      <c r="R347" s="201" t="str">
        <f t="shared" ref="R347" si="1036">IF(COUNTIF(R344:R346,"A")&gt;=1,"C",IF(COUNTIF(R344:R346,"A")&gt;0,"P"," "))</f>
        <v/>
      </c>
    </row>
    <row r="348" spans="2:18">
      <c r="B348" s="220"/>
      <c r="C348" s="72" t="s">
        <v>728</v>
      </c>
      <c r="D348" s="42"/>
      <c r="E348" s="42"/>
      <c r="F348" s="42"/>
      <c r="G348" s="42"/>
      <c r="H348" s="42"/>
      <c r="I348" s="42"/>
      <c r="J348" s="42"/>
      <c r="K348" s="42"/>
      <c r="L348" s="42"/>
      <c r="M348" s="42"/>
      <c r="N348" s="42"/>
      <c r="O348" s="42"/>
      <c r="P348" s="42"/>
      <c r="Q348" s="42"/>
      <c r="R348" s="42"/>
    </row>
    <row r="349" spans="2:18">
      <c r="B349" s="220"/>
      <c r="C349" s="72" t="s">
        <v>729</v>
      </c>
      <c r="D349" s="42"/>
      <c r="E349" s="42"/>
      <c r="F349" s="42"/>
      <c r="G349" s="42"/>
      <c r="H349" s="42"/>
      <c r="I349" s="42"/>
      <c r="J349" s="42"/>
      <c r="K349" s="42"/>
      <c r="L349" s="42"/>
      <c r="M349" s="42"/>
      <c r="N349" s="42"/>
      <c r="O349" s="42"/>
      <c r="P349" s="42"/>
      <c r="Q349" s="42"/>
      <c r="R349" s="42"/>
    </row>
    <row r="350" spans="2:18">
      <c r="B350" s="220"/>
      <c r="C350" s="72" t="s">
        <v>730</v>
      </c>
      <c r="D350" s="42"/>
      <c r="E350" s="42"/>
      <c r="F350" s="42"/>
      <c r="G350" s="42"/>
      <c r="H350" s="42"/>
      <c r="I350" s="42"/>
      <c r="J350" s="42"/>
      <c r="K350" s="42"/>
      <c r="L350" s="42"/>
      <c r="M350" s="42"/>
      <c r="N350" s="42"/>
      <c r="O350" s="42"/>
      <c r="P350" s="42"/>
      <c r="Q350" s="42"/>
      <c r="R350" s="42"/>
    </row>
    <row r="351" spans="2:18" ht="1.5" customHeight="1" thickBot="1">
      <c r="D351" s="201" t="str">
        <f>IF(COUNTIF(D348:D350,"A")&gt;=1,"C",IF(COUNTIF(D348:D350,"A")&gt;0,"P"," "))</f>
        <v/>
      </c>
      <c r="E351" s="201" t="str">
        <f t="shared" ref="E351" si="1037">IF(COUNTIF(E348:E350,"A")&gt;=1,"C",IF(COUNTIF(E348:E350,"A")&gt;0,"P"," "))</f>
        <v/>
      </c>
      <c r="F351" s="201" t="str">
        <f t="shared" ref="F351" si="1038">IF(COUNTIF(F348:F350,"A")&gt;=1,"C",IF(COUNTIF(F348:F350,"A")&gt;0,"P"," "))</f>
        <v/>
      </c>
      <c r="G351" s="201" t="str">
        <f t="shared" ref="G351" si="1039">IF(COUNTIF(G348:G350,"A")&gt;=1,"C",IF(COUNTIF(G348:G350,"A")&gt;0,"P"," "))</f>
        <v/>
      </c>
      <c r="H351" s="201" t="str">
        <f t="shared" ref="H351" si="1040">IF(COUNTIF(H348:H350,"A")&gt;=1,"C",IF(COUNTIF(H348:H350,"A")&gt;0,"P"," "))</f>
        <v/>
      </c>
      <c r="I351" s="201" t="str">
        <f t="shared" ref="I351" si="1041">IF(COUNTIF(I348:I350,"A")&gt;=1,"C",IF(COUNTIF(I348:I350,"A")&gt;0,"P"," "))</f>
        <v/>
      </c>
      <c r="J351" s="201" t="str">
        <f t="shared" ref="J351" si="1042">IF(COUNTIF(J348:J350,"A")&gt;=1,"C",IF(COUNTIF(J348:J350,"A")&gt;0,"P"," "))</f>
        <v/>
      </c>
      <c r="K351" s="201" t="str">
        <f t="shared" ref="K351" si="1043">IF(COUNTIF(K348:K350,"A")&gt;=1,"C",IF(COUNTIF(K348:K350,"A")&gt;0,"P"," "))</f>
        <v/>
      </c>
      <c r="L351" s="201" t="str">
        <f t="shared" ref="L351" si="1044">IF(COUNTIF(L348:L350,"A")&gt;=1,"C",IF(COUNTIF(L348:L350,"A")&gt;0,"P"," "))</f>
        <v/>
      </c>
      <c r="M351" s="201" t="str">
        <f t="shared" ref="M351" si="1045">IF(COUNTIF(M348:M350,"A")&gt;=1,"C",IF(COUNTIF(M348:M350,"A")&gt;0,"P"," "))</f>
        <v/>
      </c>
      <c r="N351" s="201" t="str">
        <f t="shared" ref="N351" si="1046">IF(COUNTIF(N348:N350,"A")&gt;=1,"C",IF(COUNTIF(N348:N350,"A")&gt;0,"P"," "))</f>
        <v/>
      </c>
      <c r="O351" s="201" t="str">
        <f t="shared" ref="O351" si="1047">IF(COUNTIF(O348:O350,"A")&gt;=1,"C",IF(COUNTIF(O348:O350,"A")&gt;0,"P"," "))</f>
        <v/>
      </c>
      <c r="P351" s="201" t="str">
        <f t="shared" ref="P351" si="1048">IF(COUNTIF(P348:P350,"A")&gt;=1,"C",IF(COUNTIF(P348:P350,"A")&gt;0,"P"," "))</f>
        <v/>
      </c>
      <c r="Q351" s="201" t="str">
        <f t="shared" ref="Q351" si="1049">IF(COUNTIF(Q348:Q350,"A")&gt;=1,"C",IF(COUNTIF(Q348:Q350,"A")&gt;0,"P"," "))</f>
        <v/>
      </c>
      <c r="R351" s="201" t="str">
        <f t="shared" ref="R351" si="1050">IF(COUNTIF(R348:R350,"A")&gt;=1,"C",IF(COUNTIF(R348:R350,"A")&gt;0,"P"," "))</f>
        <v/>
      </c>
    </row>
    <row r="352" spans="2:18" ht="13.5" thickBot="1">
      <c r="C352" s="67" t="s">
        <v>56</v>
      </c>
      <c r="D352" s="215" t="str">
        <f>IF(COUNTIF(D335:D351,"C")&gt;4,"C",IF(COUNTIF(D335:D351,"C")&gt;0,"P"," "))</f>
        <v/>
      </c>
      <c r="E352" s="215" t="str">
        <f t="shared" ref="E352:R352" si="1051">IF(COUNTIF(E335:E351,"C")&gt;4,"C",IF(COUNTIF(E335:E351,"C")&gt;0,"P"," "))</f>
        <v/>
      </c>
      <c r="F352" s="215" t="str">
        <f t="shared" si="1051"/>
        <v/>
      </c>
      <c r="G352" s="215" t="str">
        <f t="shared" si="1051"/>
        <v/>
      </c>
      <c r="H352" s="215" t="str">
        <f t="shared" si="1051"/>
        <v/>
      </c>
      <c r="I352" s="215" t="str">
        <f t="shared" si="1051"/>
        <v/>
      </c>
      <c r="J352" s="215" t="str">
        <f t="shared" si="1051"/>
        <v/>
      </c>
      <c r="K352" s="215" t="str">
        <f t="shared" si="1051"/>
        <v/>
      </c>
      <c r="L352" s="215" t="str">
        <f t="shared" si="1051"/>
        <v/>
      </c>
      <c r="M352" s="215" t="str">
        <f t="shared" si="1051"/>
        <v/>
      </c>
      <c r="N352" s="215" t="str">
        <f t="shared" si="1051"/>
        <v/>
      </c>
      <c r="O352" s="215" t="str">
        <f t="shared" si="1051"/>
        <v/>
      </c>
      <c r="P352" s="215" t="str">
        <f t="shared" si="1051"/>
        <v/>
      </c>
      <c r="Q352" s="215" t="str">
        <f t="shared" si="1051"/>
        <v/>
      </c>
      <c r="R352" s="215" t="str">
        <f t="shared" si="1051"/>
        <v/>
      </c>
    </row>
    <row r="353" spans="1:18" ht="18">
      <c r="A353" s="423" t="s">
        <v>159</v>
      </c>
      <c r="B353" s="424"/>
      <c r="C353" s="424"/>
      <c r="D353" s="424"/>
      <c r="E353" s="424"/>
      <c r="F353" s="424"/>
      <c r="G353" s="424"/>
      <c r="H353" s="424"/>
      <c r="I353" s="424"/>
      <c r="J353" s="424"/>
      <c r="K353" s="424"/>
      <c r="L353" s="424"/>
      <c r="M353" s="424"/>
      <c r="N353" s="424"/>
      <c r="O353" s="424"/>
      <c r="P353" s="424"/>
      <c r="Q353" s="424"/>
      <c r="R353" s="424"/>
    </row>
    <row r="354" spans="1:18" ht="15">
      <c r="A354" s="1"/>
      <c r="B354" s="203" t="s">
        <v>160</v>
      </c>
      <c r="C354" s="204"/>
      <c r="D354" s="227"/>
      <c r="E354" s="227"/>
      <c r="F354" s="227"/>
      <c r="G354" s="227"/>
      <c r="H354" s="227"/>
      <c r="I354" s="227"/>
      <c r="J354" s="227"/>
      <c r="K354" s="227"/>
      <c r="L354" s="227"/>
      <c r="M354" s="227"/>
      <c r="N354" s="227"/>
      <c r="O354" s="227"/>
      <c r="P354" s="227"/>
      <c r="Q354" s="227"/>
      <c r="R354" s="227"/>
    </row>
    <row r="355" spans="1:18">
      <c r="A355" s="1"/>
      <c r="B355" s="115">
        <v>1</v>
      </c>
      <c r="C355" s="205" t="s">
        <v>168</v>
      </c>
      <c r="D355" s="206"/>
      <c r="E355" s="207"/>
      <c r="F355" s="207"/>
      <c r="G355" s="207"/>
      <c r="H355" s="207"/>
      <c r="I355" s="207"/>
      <c r="J355" s="207"/>
      <c r="K355" s="207"/>
      <c r="L355" s="207"/>
      <c r="M355" s="207"/>
      <c r="N355" s="207"/>
      <c r="O355" s="207"/>
      <c r="P355" s="207"/>
      <c r="Q355" s="207"/>
      <c r="R355" s="207"/>
    </row>
    <row r="356" spans="1:18">
      <c r="A356" s="1"/>
      <c r="B356" s="208"/>
      <c r="C356" s="209" t="s">
        <v>173</v>
      </c>
      <c r="D356" s="170"/>
      <c r="E356" s="124"/>
      <c r="F356" s="124"/>
      <c r="G356" s="124"/>
      <c r="H356" s="124"/>
      <c r="I356" s="124"/>
      <c r="J356" s="124"/>
      <c r="K356" s="124"/>
      <c r="L356" s="124"/>
      <c r="M356" s="124"/>
      <c r="N356" s="124"/>
      <c r="O356" s="124"/>
      <c r="P356" s="124"/>
      <c r="Q356" s="124"/>
      <c r="R356" s="124"/>
    </row>
    <row r="357" spans="1:18">
      <c r="A357" s="1"/>
      <c r="B357" s="208"/>
      <c r="C357" s="209" t="s">
        <v>174</v>
      </c>
      <c r="D357" s="170"/>
      <c r="E357" s="124"/>
      <c r="F357" s="124"/>
      <c r="G357" s="124"/>
      <c r="H357" s="124"/>
      <c r="I357" s="124"/>
      <c r="J357" s="124"/>
      <c r="K357" s="124"/>
      <c r="L357" s="124"/>
      <c r="M357" s="124"/>
      <c r="N357" s="124"/>
      <c r="O357" s="124"/>
      <c r="P357" s="124"/>
      <c r="Q357" s="124"/>
      <c r="R357" s="124"/>
    </row>
    <row r="358" spans="1:18">
      <c r="A358" s="1"/>
      <c r="B358" s="208"/>
      <c r="C358" s="209" t="s">
        <v>175</v>
      </c>
      <c r="D358" s="198"/>
      <c r="E358" s="124"/>
      <c r="F358" s="124"/>
      <c r="G358" s="124"/>
      <c r="H358" s="124"/>
      <c r="I358" s="124"/>
      <c r="J358" s="124"/>
      <c r="K358" s="124"/>
      <c r="L358" s="124"/>
      <c r="M358" s="124"/>
      <c r="N358" s="124"/>
      <c r="O358" s="124"/>
      <c r="P358" s="124"/>
      <c r="Q358" s="124"/>
      <c r="R358" s="124"/>
    </row>
    <row r="359" spans="1:18">
      <c r="A359" s="1"/>
      <c r="B359" s="115">
        <v>2</v>
      </c>
      <c r="C359" s="210" t="s">
        <v>169</v>
      </c>
      <c r="D359" s="201" t="str">
        <f>IF(COUNTIF(D356:D358,"A")&gt;=1,"C",IF(COUNTIF(D356:D358,"A")&gt;0,"P"," "))</f>
        <v/>
      </c>
      <c r="E359" s="201" t="str">
        <f t="shared" ref="E359:R359" si="1052">IF(COUNTIF(E356:E358,"A")&gt;=1,"C",IF(COUNTIF(E356:E358,"A")&gt;0,"P"," "))</f>
        <v/>
      </c>
      <c r="F359" s="201" t="str">
        <f t="shared" si="1052"/>
        <v/>
      </c>
      <c r="G359" s="201" t="str">
        <f t="shared" si="1052"/>
        <v/>
      </c>
      <c r="H359" s="201" t="str">
        <f t="shared" si="1052"/>
        <v/>
      </c>
      <c r="I359" s="201" t="str">
        <f t="shared" si="1052"/>
        <v/>
      </c>
      <c r="J359" s="201" t="str">
        <f t="shared" si="1052"/>
        <v/>
      </c>
      <c r="K359" s="201" t="str">
        <f t="shared" si="1052"/>
        <v/>
      </c>
      <c r="L359" s="201" t="str">
        <f t="shared" si="1052"/>
        <v/>
      </c>
      <c r="M359" s="201" t="str">
        <f t="shared" si="1052"/>
        <v/>
      </c>
      <c r="N359" s="201" t="str">
        <f t="shared" si="1052"/>
        <v/>
      </c>
      <c r="O359" s="201" t="str">
        <f t="shared" si="1052"/>
        <v/>
      </c>
      <c r="P359" s="201" t="str">
        <f t="shared" si="1052"/>
        <v/>
      </c>
      <c r="Q359" s="201" t="str">
        <f t="shared" si="1052"/>
        <v/>
      </c>
      <c r="R359" s="201" t="str">
        <f t="shared" si="1052"/>
        <v/>
      </c>
    </row>
    <row r="360" spans="1:18">
      <c r="A360" s="1"/>
      <c r="B360" s="208"/>
      <c r="C360" s="209" t="s">
        <v>176</v>
      </c>
      <c r="D360" s="199"/>
      <c r="E360" s="124"/>
      <c r="F360" s="124"/>
      <c r="G360" s="124"/>
      <c r="H360" s="124"/>
      <c r="I360" s="124"/>
      <c r="J360" s="124"/>
      <c r="K360" s="124"/>
      <c r="L360" s="124"/>
      <c r="M360" s="124"/>
      <c r="N360" s="124"/>
      <c r="O360" s="124"/>
      <c r="P360" s="124"/>
      <c r="Q360" s="124"/>
      <c r="R360" s="124"/>
    </row>
    <row r="361" spans="1:18">
      <c r="A361" s="1"/>
      <c r="B361" s="208"/>
      <c r="C361" s="209" t="s">
        <v>177</v>
      </c>
      <c r="D361" s="124"/>
      <c r="E361" s="124"/>
      <c r="F361" s="124"/>
      <c r="G361" s="124"/>
      <c r="H361" s="124"/>
      <c r="I361" s="124"/>
      <c r="J361" s="124"/>
      <c r="K361" s="124"/>
      <c r="L361" s="124"/>
      <c r="M361" s="124"/>
      <c r="N361" s="124"/>
      <c r="O361" s="124"/>
      <c r="P361" s="124"/>
      <c r="Q361" s="124"/>
      <c r="R361" s="124"/>
    </row>
    <row r="362" spans="1:18">
      <c r="A362" s="1"/>
      <c r="B362" s="208"/>
      <c r="C362" s="209" t="s">
        <v>178</v>
      </c>
      <c r="D362" s="124"/>
      <c r="E362" s="124"/>
      <c r="F362" s="124"/>
      <c r="G362" s="124"/>
      <c r="H362" s="124"/>
      <c r="I362" s="124"/>
      <c r="J362" s="124"/>
      <c r="K362" s="124"/>
      <c r="L362" s="124"/>
      <c r="M362" s="124"/>
      <c r="N362" s="124"/>
      <c r="O362" s="124"/>
      <c r="P362" s="124"/>
      <c r="Q362" s="124"/>
      <c r="R362" s="124"/>
    </row>
    <row r="363" spans="1:18">
      <c r="A363" s="1"/>
      <c r="B363" s="115">
        <v>3</v>
      </c>
      <c r="C363" s="210" t="s">
        <v>170</v>
      </c>
      <c r="D363" s="201" t="str">
        <f>IF(COUNTIF(D360:D362,"A")&gt;=1,"C",IF(COUNTIF(D360:D362,"A")&gt;0,"P"," "))</f>
        <v/>
      </c>
      <c r="E363" s="201" t="str">
        <f t="shared" ref="E363:R363" si="1053">IF(COUNTIF(E360:E362,"A")&gt;=1,"C",IF(COUNTIF(E360:E362,"A")&gt;0,"P"," "))</f>
        <v/>
      </c>
      <c r="F363" s="201" t="str">
        <f t="shared" si="1053"/>
        <v/>
      </c>
      <c r="G363" s="201" t="str">
        <f t="shared" si="1053"/>
        <v/>
      </c>
      <c r="H363" s="201" t="str">
        <f t="shared" si="1053"/>
        <v/>
      </c>
      <c r="I363" s="201" t="str">
        <f t="shared" si="1053"/>
        <v/>
      </c>
      <c r="J363" s="201" t="str">
        <f t="shared" si="1053"/>
        <v/>
      </c>
      <c r="K363" s="201" t="str">
        <f t="shared" si="1053"/>
        <v/>
      </c>
      <c r="L363" s="201" t="str">
        <f t="shared" si="1053"/>
        <v/>
      </c>
      <c r="M363" s="201" t="str">
        <f t="shared" si="1053"/>
        <v/>
      </c>
      <c r="N363" s="201" t="str">
        <f t="shared" si="1053"/>
        <v/>
      </c>
      <c r="O363" s="201" t="str">
        <f t="shared" si="1053"/>
        <v/>
      </c>
      <c r="P363" s="201" t="str">
        <f t="shared" si="1053"/>
        <v/>
      </c>
      <c r="Q363" s="201" t="str">
        <f t="shared" si="1053"/>
        <v/>
      </c>
      <c r="R363" s="201" t="str">
        <f t="shared" si="1053"/>
        <v/>
      </c>
    </row>
    <row r="364" spans="1:18">
      <c r="A364" s="1"/>
      <c r="B364" s="208"/>
      <c r="C364" s="209" t="s">
        <v>179</v>
      </c>
      <c r="D364" s="124"/>
      <c r="E364" s="124"/>
      <c r="F364" s="124"/>
      <c r="G364" s="124"/>
      <c r="H364" s="124"/>
      <c r="I364" s="124"/>
      <c r="J364" s="124"/>
      <c r="K364" s="124"/>
      <c r="L364" s="124"/>
      <c r="M364" s="124"/>
      <c r="N364" s="124"/>
      <c r="O364" s="124"/>
      <c r="P364" s="124"/>
      <c r="Q364" s="124"/>
      <c r="R364" s="124"/>
    </row>
    <row r="365" spans="1:18">
      <c r="A365" s="1"/>
      <c r="B365" s="208"/>
      <c r="C365" s="209" t="s">
        <v>180</v>
      </c>
      <c r="D365" s="124"/>
      <c r="E365" s="124"/>
      <c r="F365" s="124"/>
      <c r="G365" s="124"/>
      <c r="H365" s="124"/>
      <c r="I365" s="124"/>
      <c r="J365" s="124"/>
      <c r="K365" s="124"/>
      <c r="L365" s="124"/>
      <c r="M365" s="124"/>
      <c r="N365" s="124"/>
      <c r="O365" s="124"/>
      <c r="P365" s="124"/>
      <c r="Q365" s="124"/>
      <c r="R365" s="124"/>
    </row>
    <row r="366" spans="1:18">
      <c r="A366" s="1"/>
      <c r="B366" s="208"/>
      <c r="C366" s="209" t="s">
        <v>181</v>
      </c>
      <c r="D366" s="124"/>
      <c r="E366" s="124"/>
      <c r="F366" s="124"/>
      <c r="G366" s="124"/>
      <c r="H366" s="124"/>
      <c r="I366" s="124"/>
      <c r="J366" s="124"/>
      <c r="K366" s="124"/>
      <c r="L366" s="124"/>
      <c r="M366" s="124"/>
      <c r="N366" s="124"/>
      <c r="O366" s="124"/>
      <c r="P366" s="124"/>
      <c r="Q366" s="124"/>
      <c r="R366" s="124"/>
    </row>
    <row r="367" spans="1:18">
      <c r="A367" s="1"/>
      <c r="B367" s="115">
        <v>4</v>
      </c>
      <c r="C367" s="210" t="s">
        <v>171</v>
      </c>
      <c r="D367" s="201" t="str">
        <f>IF(COUNTIF(D364:D366,"A")&gt;=1,"C",IF(COUNTIF(D364:D366,"A")&gt;0,"P"," "))</f>
        <v/>
      </c>
      <c r="E367" s="201" t="str">
        <f t="shared" ref="E367:R367" si="1054">IF(COUNTIF(E364:E366,"A")&gt;=1,"C",IF(COUNTIF(E364:E366,"A")&gt;0,"P"," "))</f>
        <v/>
      </c>
      <c r="F367" s="201" t="str">
        <f t="shared" si="1054"/>
        <v/>
      </c>
      <c r="G367" s="201" t="str">
        <f t="shared" si="1054"/>
        <v/>
      </c>
      <c r="H367" s="201" t="str">
        <f t="shared" si="1054"/>
        <v/>
      </c>
      <c r="I367" s="201" t="str">
        <f t="shared" si="1054"/>
        <v/>
      </c>
      <c r="J367" s="201" t="str">
        <f t="shared" si="1054"/>
        <v/>
      </c>
      <c r="K367" s="201" t="str">
        <f t="shared" si="1054"/>
        <v/>
      </c>
      <c r="L367" s="201" t="str">
        <f t="shared" si="1054"/>
        <v/>
      </c>
      <c r="M367" s="201" t="str">
        <f t="shared" si="1054"/>
        <v/>
      </c>
      <c r="N367" s="201" t="str">
        <f t="shared" si="1054"/>
        <v/>
      </c>
      <c r="O367" s="201" t="str">
        <f t="shared" si="1054"/>
        <v/>
      </c>
      <c r="P367" s="201" t="str">
        <f t="shared" si="1054"/>
        <v/>
      </c>
      <c r="Q367" s="201" t="str">
        <f t="shared" si="1054"/>
        <v/>
      </c>
      <c r="R367" s="201" t="str">
        <f t="shared" si="1054"/>
        <v/>
      </c>
    </row>
    <row r="368" spans="1:18">
      <c r="A368" s="1"/>
      <c r="B368" s="208"/>
      <c r="C368" s="209" t="s">
        <v>182</v>
      </c>
      <c r="D368" s="124"/>
      <c r="E368" s="124"/>
      <c r="F368" s="124"/>
      <c r="G368" s="124"/>
      <c r="H368" s="124"/>
      <c r="I368" s="124"/>
      <c r="J368" s="124"/>
      <c r="K368" s="124"/>
      <c r="L368" s="124"/>
      <c r="M368" s="124"/>
      <c r="N368" s="124"/>
      <c r="O368" s="124"/>
      <c r="P368" s="124"/>
      <c r="Q368" s="124"/>
      <c r="R368" s="200"/>
    </row>
    <row r="369" spans="1:18">
      <c r="A369" s="1"/>
      <c r="B369" s="208"/>
      <c r="C369" s="209" t="s">
        <v>183</v>
      </c>
      <c r="D369" s="124"/>
      <c r="E369" s="124"/>
      <c r="F369" s="124"/>
      <c r="G369" s="124"/>
      <c r="H369" s="124"/>
      <c r="I369" s="124"/>
      <c r="J369" s="124"/>
      <c r="K369" s="124"/>
      <c r="L369" s="124"/>
      <c r="M369" s="124"/>
      <c r="N369" s="124"/>
      <c r="O369" s="124"/>
      <c r="P369" s="124"/>
      <c r="Q369" s="124"/>
      <c r="R369" s="200"/>
    </row>
    <row r="370" spans="1:18">
      <c r="A370" s="1"/>
      <c r="B370" s="208"/>
      <c r="C370" s="209" t="s">
        <v>184</v>
      </c>
      <c r="D370" s="124"/>
      <c r="E370" s="124"/>
      <c r="F370" s="124"/>
      <c r="G370" s="124"/>
      <c r="H370" s="124"/>
      <c r="I370" s="124"/>
      <c r="J370" s="124"/>
      <c r="K370" s="124"/>
      <c r="L370" s="124"/>
      <c r="M370" s="124"/>
      <c r="N370" s="124"/>
      <c r="O370" s="124"/>
      <c r="P370" s="124"/>
      <c r="Q370" s="124"/>
      <c r="R370" s="200"/>
    </row>
    <row r="371" spans="1:18">
      <c r="A371" s="1"/>
      <c r="B371" s="115">
        <v>5</v>
      </c>
      <c r="C371" s="211" t="s">
        <v>172</v>
      </c>
      <c r="D371" s="201" t="str">
        <f>IF(COUNTIF(D368:D370,"A")&gt;=1,"C",IF(COUNTIF(D368:D370,"A")&gt;0,"P"," "))</f>
        <v/>
      </c>
      <c r="E371" s="201" t="str">
        <f t="shared" ref="E371:R371" si="1055">IF(COUNTIF(E368:E370,"A")&gt;=1,"C",IF(COUNTIF(E368:E370,"A")&gt;0,"P"," "))</f>
        <v/>
      </c>
      <c r="F371" s="201" t="str">
        <f t="shared" si="1055"/>
        <v/>
      </c>
      <c r="G371" s="201" t="str">
        <f t="shared" si="1055"/>
        <v/>
      </c>
      <c r="H371" s="201" t="str">
        <f t="shared" si="1055"/>
        <v/>
      </c>
      <c r="I371" s="201" t="str">
        <f t="shared" si="1055"/>
        <v/>
      </c>
      <c r="J371" s="201" t="str">
        <f t="shared" si="1055"/>
        <v/>
      </c>
      <c r="K371" s="201" t="str">
        <f t="shared" si="1055"/>
        <v/>
      </c>
      <c r="L371" s="201" t="str">
        <f t="shared" si="1055"/>
        <v/>
      </c>
      <c r="M371" s="201" t="str">
        <f t="shared" si="1055"/>
        <v/>
      </c>
      <c r="N371" s="201" t="str">
        <f t="shared" si="1055"/>
        <v/>
      </c>
      <c r="O371" s="201" t="str">
        <f t="shared" si="1055"/>
        <v/>
      </c>
      <c r="P371" s="201" t="str">
        <f t="shared" si="1055"/>
        <v/>
      </c>
      <c r="Q371" s="201" t="str">
        <f t="shared" si="1055"/>
        <v/>
      </c>
      <c r="R371" s="201" t="str">
        <f t="shared" si="1055"/>
        <v/>
      </c>
    </row>
    <row r="372" spans="1:18">
      <c r="A372" s="1"/>
      <c r="B372" s="212"/>
      <c r="C372" s="213" t="s">
        <v>185</v>
      </c>
      <c r="D372" s="124"/>
      <c r="E372" s="124"/>
      <c r="F372" s="124"/>
      <c r="G372" s="124"/>
      <c r="H372" s="124"/>
      <c r="I372" s="124"/>
      <c r="J372" s="124"/>
      <c r="K372" s="124"/>
      <c r="L372" s="124"/>
      <c r="M372" s="124"/>
      <c r="N372" s="124"/>
      <c r="O372" s="124"/>
      <c r="P372" s="124"/>
      <c r="Q372" s="124"/>
      <c r="R372" s="124"/>
    </row>
    <row r="373" spans="1:18">
      <c r="A373" s="1"/>
      <c r="B373" s="212"/>
      <c r="C373" s="213" t="s">
        <v>186</v>
      </c>
      <c r="D373" s="124"/>
      <c r="E373" s="124"/>
      <c r="F373" s="124"/>
      <c r="G373" s="124"/>
      <c r="H373" s="124"/>
      <c r="I373" s="124"/>
      <c r="J373" s="124"/>
      <c r="K373" s="124"/>
      <c r="L373" s="124"/>
      <c r="M373" s="124"/>
      <c r="N373" s="124"/>
      <c r="O373" s="124"/>
      <c r="P373" s="124"/>
      <c r="Q373" s="124"/>
      <c r="R373" s="124"/>
    </row>
    <row r="374" spans="1:18">
      <c r="A374" s="1"/>
      <c r="B374" s="212"/>
      <c r="C374" s="213" t="s">
        <v>187</v>
      </c>
      <c r="D374" s="200"/>
      <c r="E374" s="200"/>
      <c r="F374" s="200"/>
      <c r="G374" s="200"/>
      <c r="H374" s="200"/>
      <c r="I374" s="200"/>
      <c r="J374" s="200"/>
      <c r="K374" s="200"/>
      <c r="L374" s="200"/>
      <c r="M374" s="200"/>
      <c r="N374" s="200"/>
      <c r="O374" s="200"/>
      <c r="P374" s="200"/>
      <c r="Q374" s="200"/>
      <c r="R374" s="200"/>
    </row>
    <row r="375" spans="1:18" ht="1.5" customHeight="1" thickBot="1">
      <c r="A375" s="1"/>
      <c r="B375" s="212"/>
      <c r="C375" s="214"/>
      <c r="D375" s="201" t="str">
        <f>IF(COUNTIF(D372:D374,"A")&gt;=1,"C",IF(COUNTIF(D372:D374,"A")&gt;0,"P"," "))</f>
        <v/>
      </c>
      <c r="E375" s="201" t="str">
        <f t="shared" ref="E375:R375" si="1056">IF(COUNTIF(E372:E374,"A")&gt;=1,"C",IF(COUNTIF(E372:E374,"A")&gt;0,"P"," "))</f>
        <v/>
      </c>
      <c r="F375" s="201" t="str">
        <f t="shared" si="1056"/>
        <v/>
      </c>
      <c r="G375" s="201" t="str">
        <f t="shared" si="1056"/>
        <v/>
      </c>
      <c r="H375" s="201" t="str">
        <f t="shared" si="1056"/>
        <v/>
      </c>
      <c r="I375" s="201" t="str">
        <f t="shared" si="1056"/>
        <v/>
      </c>
      <c r="J375" s="201" t="str">
        <f t="shared" si="1056"/>
        <v/>
      </c>
      <c r="K375" s="201" t="str">
        <f t="shared" si="1056"/>
        <v/>
      </c>
      <c r="L375" s="201" t="str">
        <f t="shared" si="1056"/>
        <v/>
      </c>
      <c r="M375" s="201" t="str">
        <f t="shared" si="1056"/>
        <v/>
      </c>
      <c r="N375" s="201" t="str">
        <f t="shared" si="1056"/>
        <v/>
      </c>
      <c r="O375" s="201" t="str">
        <f t="shared" si="1056"/>
        <v/>
      </c>
      <c r="P375" s="201" t="str">
        <f t="shared" si="1056"/>
        <v/>
      </c>
      <c r="Q375" s="201" t="str">
        <f t="shared" si="1056"/>
        <v/>
      </c>
      <c r="R375" s="201" t="str">
        <f t="shared" si="1056"/>
        <v/>
      </c>
    </row>
    <row r="376" spans="1:18" ht="13.5" thickBot="1">
      <c r="A376" s="1"/>
      <c r="B376" s="197"/>
      <c r="C376" s="67" t="s">
        <v>56</v>
      </c>
      <c r="D376" s="215" t="str">
        <f>IF(COUNTIF(D359:D375,"C")&gt;4,"C",IF(COUNTIF(D359:D375,"C")&gt;0,"P"," "))</f>
        <v/>
      </c>
      <c r="E376" s="215" t="str">
        <f t="shared" ref="E376:R376" si="1057">IF(COUNTIF(E359:E375,"C")&gt;4,"C",IF(COUNTIF(E359:E375,"C")&gt;0,"P"," "))</f>
        <v/>
      </c>
      <c r="F376" s="215" t="str">
        <f t="shared" si="1057"/>
        <v/>
      </c>
      <c r="G376" s="215" t="str">
        <f t="shared" si="1057"/>
        <v/>
      </c>
      <c r="H376" s="215" t="str">
        <f t="shared" si="1057"/>
        <v/>
      </c>
      <c r="I376" s="215" t="str">
        <f t="shared" si="1057"/>
        <v/>
      </c>
      <c r="J376" s="215" t="str">
        <f t="shared" si="1057"/>
        <v/>
      </c>
      <c r="K376" s="215" t="str">
        <f t="shared" si="1057"/>
        <v/>
      </c>
      <c r="L376" s="215" t="str">
        <f t="shared" si="1057"/>
        <v/>
      </c>
      <c r="M376" s="215" t="str">
        <f t="shared" si="1057"/>
        <v/>
      </c>
      <c r="N376" s="215" t="str">
        <f t="shared" si="1057"/>
        <v/>
      </c>
      <c r="O376" s="215" t="str">
        <f t="shared" si="1057"/>
        <v/>
      </c>
      <c r="P376" s="215" t="str">
        <f t="shared" si="1057"/>
        <v/>
      </c>
      <c r="Q376" s="215" t="str">
        <f t="shared" si="1057"/>
        <v/>
      </c>
      <c r="R376" s="215" t="str">
        <f t="shared" si="1057"/>
        <v/>
      </c>
    </row>
    <row r="377" spans="1:18" ht="15">
      <c r="A377" s="1"/>
      <c r="B377" s="203" t="s">
        <v>188</v>
      </c>
      <c r="C377" s="204"/>
      <c r="D377" s="227"/>
      <c r="E377" s="227"/>
      <c r="F377" s="227"/>
      <c r="G377" s="227"/>
      <c r="H377" s="227"/>
      <c r="I377" s="227"/>
      <c r="J377" s="227"/>
      <c r="K377" s="227"/>
      <c r="L377" s="227"/>
      <c r="M377" s="227"/>
      <c r="N377" s="227"/>
      <c r="O377" s="227"/>
      <c r="P377" s="227"/>
      <c r="Q377" s="227"/>
      <c r="R377" s="227"/>
    </row>
    <row r="378" spans="1:18">
      <c r="A378" s="1"/>
      <c r="B378" s="115">
        <v>1</v>
      </c>
      <c r="C378" s="205" t="s">
        <v>189</v>
      </c>
      <c r="D378" s="206"/>
      <c r="E378" s="207"/>
      <c r="F378" s="207"/>
      <c r="G378" s="207"/>
      <c r="H378" s="207"/>
      <c r="I378" s="207"/>
      <c r="J378" s="207"/>
      <c r="K378" s="207"/>
      <c r="L378" s="207"/>
      <c r="M378" s="207"/>
      <c r="N378" s="207"/>
      <c r="O378" s="207"/>
      <c r="P378" s="207"/>
      <c r="Q378" s="207"/>
      <c r="R378" s="207"/>
    </row>
    <row r="379" spans="1:18">
      <c r="A379" s="1"/>
      <c r="B379" s="208"/>
      <c r="C379" s="209" t="s">
        <v>194</v>
      </c>
      <c r="D379" s="170"/>
      <c r="E379" s="124"/>
      <c r="F379" s="124"/>
      <c r="G379" s="124"/>
      <c r="H379" s="124"/>
      <c r="I379" s="124"/>
      <c r="J379" s="124"/>
      <c r="K379" s="124"/>
      <c r="L379" s="124"/>
      <c r="M379" s="124"/>
      <c r="N379" s="124"/>
      <c r="O379" s="124"/>
      <c r="P379" s="124"/>
      <c r="Q379" s="124"/>
      <c r="R379" s="124"/>
    </row>
    <row r="380" spans="1:18">
      <c r="A380" s="1"/>
      <c r="B380" s="208"/>
      <c r="C380" s="209" t="s">
        <v>195</v>
      </c>
      <c r="D380" s="170"/>
      <c r="E380" s="124"/>
      <c r="F380" s="124"/>
      <c r="G380" s="124"/>
      <c r="H380" s="124"/>
      <c r="I380" s="124"/>
      <c r="J380" s="124"/>
      <c r="K380" s="124"/>
      <c r="L380" s="124"/>
      <c r="M380" s="124"/>
      <c r="N380" s="124"/>
      <c r="O380" s="124"/>
      <c r="P380" s="124"/>
      <c r="Q380" s="124"/>
      <c r="R380" s="124"/>
    </row>
    <row r="381" spans="1:18">
      <c r="A381" s="1"/>
      <c r="B381" s="208"/>
      <c r="C381" s="209" t="s">
        <v>196</v>
      </c>
      <c r="D381" s="198"/>
      <c r="E381" s="124"/>
      <c r="F381" s="124"/>
      <c r="G381" s="124"/>
      <c r="H381" s="124"/>
      <c r="I381" s="124"/>
      <c r="J381" s="124"/>
      <c r="K381" s="124"/>
      <c r="L381" s="124"/>
      <c r="M381" s="124"/>
      <c r="N381" s="124"/>
      <c r="O381" s="124"/>
      <c r="P381" s="124"/>
      <c r="Q381" s="124"/>
      <c r="R381" s="124"/>
    </row>
    <row r="382" spans="1:18">
      <c r="A382" s="1"/>
      <c r="B382" s="115">
        <v>2</v>
      </c>
      <c r="C382" s="210" t="s">
        <v>190</v>
      </c>
      <c r="D382" s="201" t="str">
        <f>IF(COUNTIF(D379:D381,"A")&gt;=1,"C",IF(COUNTIF(D379:D381,"A")&gt;0,"P"," "))</f>
        <v/>
      </c>
      <c r="E382" s="201" t="str">
        <f t="shared" ref="E382:R382" si="1058">IF(COUNTIF(E379:E381,"A")&gt;=1,"C",IF(COUNTIF(E379:E381,"A")&gt;0,"P"," "))</f>
        <v/>
      </c>
      <c r="F382" s="201" t="str">
        <f t="shared" si="1058"/>
        <v/>
      </c>
      <c r="G382" s="201" t="str">
        <f t="shared" si="1058"/>
        <v/>
      </c>
      <c r="H382" s="201" t="str">
        <f t="shared" si="1058"/>
        <v/>
      </c>
      <c r="I382" s="201" t="str">
        <f t="shared" si="1058"/>
        <v/>
      </c>
      <c r="J382" s="201" t="str">
        <f t="shared" si="1058"/>
        <v/>
      </c>
      <c r="K382" s="201" t="str">
        <f t="shared" si="1058"/>
        <v/>
      </c>
      <c r="L382" s="201" t="str">
        <f t="shared" si="1058"/>
        <v/>
      </c>
      <c r="M382" s="201" t="str">
        <f t="shared" si="1058"/>
        <v/>
      </c>
      <c r="N382" s="201" t="str">
        <f t="shared" si="1058"/>
        <v/>
      </c>
      <c r="O382" s="201" t="str">
        <f t="shared" si="1058"/>
        <v/>
      </c>
      <c r="P382" s="201" t="str">
        <f t="shared" si="1058"/>
        <v/>
      </c>
      <c r="Q382" s="201" t="str">
        <f t="shared" si="1058"/>
        <v/>
      </c>
      <c r="R382" s="201" t="str">
        <f t="shared" si="1058"/>
        <v/>
      </c>
    </row>
    <row r="383" spans="1:18">
      <c r="A383" s="1"/>
      <c r="B383" s="208"/>
      <c r="C383" s="209" t="s">
        <v>197</v>
      </c>
      <c r="D383" s="199"/>
      <c r="E383" s="124"/>
      <c r="F383" s="124"/>
      <c r="G383" s="124"/>
      <c r="H383" s="124"/>
      <c r="I383" s="124"/>
      <c r="J383" s="124"/>
      <c r="K383" s="124"/>
      <c r="L383" s="124"/>
      <c r="M383" s="124"/>
      <c r="N383" s="124"/>
      <c r="O383" s="124"/>
      <c r="P383" s="124"/>
      <c r="Q383" s="124"/>
      <c r="R383" s="124"/>
    </row>
    <row r="384" spans="1:18">
      <c r="A384" s="1"/>
      <c r="B384" s="208"/>
      <c r="C384" s="209" t="s">
        <v>198</v>
      </c>
      <c r="D384" s="124"/>
      <c r="E384" s="124"/>
      <c r="F384" s="124"/>
      <c r="G384" s="124"/>
      <c r="H384" s="124"/>
      <c r="I384" s="124"/>
      <c r="J384" s="124"/>
      <c r="K384" s="124"/>
      <c r="L384" s="124"/>
      <c r="M384" s="124"/>
      <c r="N384" s="124"/>
      <c r="O384" s="124"/>
      <c r="P384" s="124"/>
      <c r="Q384" s="124"/>
      <c r="R384" s="124"/>
    </row>
    <row r="385" spans="1:18">
      <c r="A385" s="1"/>
      <c r="B385" s="208"/>
      <c r="C385" s="209" t="s">
        <v>199</v>
      </c>
      <c r="D385" s="124"/>
      <c r="E385" s="124"/>
      <c r="F385" s="124"/>
      <c r="G385" s="124"/>
      <c r="H385" s="124"/>
      <c r="I385" s="124"/>
      <c r="J385" s="124"/>
      <c r="K385" s="124"/>
      <c r="L385" s="124"/>
      <c r="M385" s="124"/>
      <c r="N385" s="124"/>
      <c r="O385" s="124"/>
      <c r="P385" s="124"/>
      <c r="Q385" s="124"/>
      <c r="R385" s="124"/>
    </row>
    <row r="386" spans="1:18">
      <c r="A386" s="1"/>
      <c r="B386" s="115">
        <v>3</v>
      </c>
      <c r="C386" s="210" t="s">
        <v>191</v>
      </c>
      <c r="D386" s="201" t="str">
        <f>IF(COUNTIF(D383:D385,"A")&gt;=1,"C",IF(COUNTIF(D383:D385,"A")&gt;0,"P"," "))</f>
        <v/>
      </c>
      <c r="E386" s="201" t="str">
        <f t="shared" ref="E386:R386" si="1059">IF(COUNTIF(E383:E385,"A")&gt;=1,"C",IF(COUNTIF(E383:E385,"A")&gt;0,"P"," "))</f>
        <v/>
      </c>
      <c r="F386" s="201" t="str">
        <f t="shared" si="1059"/>
        <v/>
      </c>
      <c r="G386" s="201" t="str">
        <f t="shared" si="1059"/>
        <v/>
      </c>
      <c r="H386" s="201" t="str">
        <f t="shared" si="1059"/>
        <v/>
      </c>
      <c r="I386" s="201" t="str">
        <f t="shared" si="1059"/>
        <v/>
      </c>
      <c r="J386" s="201" t="str">
        <f t="shared" si="1059"/>
        <v/>
      </c>
      <c r="K386" s="201" t="str">
        <f t="shared" si="1059"/>
        <v/>
      </c>
      <c r="L386" s="201" t="str">
        <f t="shared" si="1059"/>
        <v/>
      </c>
      <c r="M386" s="201" t="str">
        <f t="shared" si="1059"/>
        <v/>
      </c>
      <c r="N386" s="201" t="str">
        <f t="shared" si="1059"/>
        <v/>
      </c>
      <c r="O386" s="201" t="str">
        <f t="shared" si="1059"/>
        <v/>
      </c>
      <c r="P386" s="201" t="str">
        <f t="shared" si="1059"/>
        <v/>
      </c>
      <c r="Q386" s="201" t="str">
        <f t="shared" si="1059"/>
        <v/>
      </c>
      <c r="R386" s="201" t="str">
        <f t="shared" si="1059"/>
        <v/>
      </c>
    </row>
    <row r="387" spans="1:18">
      <c r="A387" s="1"/>
      <c r="B387" s="208"/>
      <c r="C387" s="209" t="s">
        <v>200</v>
      </c>
      <c r="D387" s="124"/>
      <c r="E387" s="124"/>
      <c r="F387" s="124"/>
      <c r="G387" s="124"/>
      <c r="H387" s="124"/>
      <c r="I387" s="124"/>
      <c r="J387" s="124"/>
      <c r="K387" s="124"/>
      <c r="L387" s="124"/>
      <c r="M387" s="124"/>
      <c r="N387" s="124"/>
      <c r="O387" s="124"/>
      <c r="P387" s="124"/>
      <c r="Q387" s="124"/>
      <c r="R387" s="124"/>
    </row>
    <row r="388" spans="1:18">
      <c r="A388" s="1"/>
      <c r="B388" s="208"/>
      <c r="C388" s="209" t="s">
        <v>201</v>
      </c>
      <c r="D388" s="124"/>
      <c r="E388" s="124"/>
      <c r="F388" s="124"/>
      <c r="G388" s="124"/>
      <c r="H388" s="124"/>
      <c r="I388" s="124"/>
      <c r="J388" s="124"/>
      <c r="K388" s="124"/>
      <c r="L388" s="124"/>
      <c r="M388" s="124"/>
      <c r="N388" s="124"/>
      <c r="O388" s="124"/>
      <c r="P388" s="124"/>
      <c r="Q388" s="124"/>
      <c r="R388" s="124"/>
    </row>
    <row r="389" spans="1:18">
      <c r="A389" s="1"/>
      <c r="B389" s="208"/>
      <c r="C389" s="209" t="s">
        <v>202</v>
      </c>
      <c r="D389" s="124"/>
      <c r="E389" s="124"/>
      <c r="F389" s="124"/>
      <c r="G389" s="124"/>
      <c r="H389" s="124"/>
      <c r="I389" s="124"/>
      <c r="J389" s="124"/>
      <c r="K389" s="124"/>
      <c r="L389" s="124"/>
      <c r="M389" s="124"/>
      <c r="N389" s="124"/>
      <c r="O389" s="124"/>
      <c r="P389" s="124"/>
      <c r="Q389" s="124"/>
      <c r="R389" s="124"/>
    </row>
    <row r="390" spans="1:18">
      <c r="A390" s="1"/>
      <c r="B390" s="115">
        <v>4</v>
      </c>
      <c r="C390" s="210" t="s">
        <v>192</v>
      </c>
      <c r="D390" s="201" t="str">
        <f>IF(COUNTIF(D387:D389,"A")&gt;=1,"C",IF(COUNTIF(D387:D389,"A")&gt;0,"P"," "))</f>
        <v/>
      </c>
      <c r="E390" s="201" t="str">
        <f t="shared" ref="E390:R390" si="1060">IF(COUNTIF(E387:E389,"A")&gt;=1,"C",IF(COUNTIF(E387:E389,"A")&gt;0,"P"," "))</f>
        <v/>
      </c>
      <c r="F390" s="201" t="str">
        <f t="shared" si="1060"/>
        <v/>
      </c>
      <c r="G390" s="201" t="str">
        <f t="shared" si="1060"/>
        <v/>
      </c>
      <c r="H390" s="201" t="str">
        <f t="shared" si="1060"/>
        <v/>
      </c>
      <c r="I390" s="201" t="str">
        <f t="shared" si="1060"/>
        <v/>
      </c>
      <c r="J390" s="201" t="str">
        <f t="shared" si="1060"/>
        <v/>
      </c>
      <c r="K390" s="201" t="str">
        <f t="shared" si="1060"/>
        <v/>
      </c>
      <c r="L390" s="201" t="str">
        <f t="shared" si="1060"/>
        <v/>
      </c>
      <c r="M390" s="201" t="str">
        <f t="shared" si="1060"/>
        <v/>
      </c>
      <c r="N390" s="201" t="str">
        <f t="shared" si="1060"/>
        <v/>
      </c>
      <c r="O390" s="201" t="str">
        <f t="shared" si="1060"/>
        <v/>
      </c>
      <c r="P390" s="201" t="str">
        <f t="shared" si="1060"/>
        <v/>
      </c>
      <c r="Q390" s="201" t="str">
        <f t="shared" si="1060"/>
        <v/>
      </c>
      <c r="R390" s="201" t="str">
        <f t="shared" si="1060"/>
        <v/>
      </c>
    </row>
    <row r="391" spans="1:18">
      <c r="A391" s="1"/>
      <c r="B391" s="208"/>
      <c r="C391" s="209" t="s">
        <v>203</v>
      </c>
      <c r="D391" s="124"/>
      <c r="E391" s="124"/>
      <c r="F391" s="124"/>
      <c r="G391" s="124"/>
      <c r="H391" s="124"/>
      <c r="I391" s="124"/>
      <c r="J391" s="124"/>
      <c r="K391" s="124"/>
      <c r="L391" s="124"/>
      <c r="M391" s="124"/>
      <c r="N391" s="124"/>
      <c r="O391" s="124"/>
      <c r="P391" s="124"/>
      <c r="Q391" s="124"/>
      <c r="R391" s="200"/>
    </row>
    <row r="392" spans="1:18">
      <c r="A392" s="1"/>
      <c r="B392" s="208"/>
      <c r="C392" s="209" t="s">
        <v>204</v>
      </c>
      <c r="D392" s="124"/>
      <c r="E392" s="124"/>
      <c r="F392" s="124"/>
      <c r="G392" s="124"/>
      <c r="H392" s="124"/>
      <c r="I392" s="124"/>
      <c r="J392" s="124"/>
      <c r="K392" s="124"/>
      <c r="L392" s="124"/>
      <c r="M392" s="124"/>
      <c r="N392" s="124"/>
      <c r="O392" s="124"/>
      <c r="P392" s="124"/>
      <c r="Q392" s="124"/>
      <c r="R392" s="200"/>
    </row>
    <row r="393" spans="1:18">
      <c r="A393" s="1"/>
      <c r="B393" s="208"/>
      <c r="C393" s="209" t="s">
        <v>205</v>
      </c>
      <c r="D393" s="124"/>
      <c r="E393" s="124"/>
      <c r="F393" s="124"/>
      <c r="G393" s="124"/>
      <c r="H393" s="124"/>
      <c r="I393" s="124"/>
      <c r="J393" s="124"/>
      <c r="K393" s="124"/>
      <c r="L393" s="124"/>
      <c r="M393" s="124"/>
      <c r="N393" s="124"/>
      <c r="O393" s="124"/>
      <c r="P393" s="124"/>
      <c r="Q393" s="124"/>
      <c r="R393" s="200"/>
    </row>
    <row r="394" spans="1:18">
      <c r="A394" s="1"/>
      <c r="B394" s="115">
        <v>5</v>
      </c>
      <c r="C394" s="211" t="s">
        <v>193</v>
      </c>
      <c r="D394" s="201" t="str">
        <f>IF(COUNTIF(D391:D393,"A")&gt;=1,"C",IF(COUNTIF(D391:D393,"A")&gt;0,"P"," "))</f>
        <v/>
      </c>
      <c r="E394" s="201" t="str">
        <f t="shared" ref="E394:R394" si="1061">IF(COUNTIF(E391:E393,"A")&gt;=1,"C",IF(COUNTIF(E391:E393,"A")&gt;0,"P"," "))</f>
        <v/>
      </c>
      <c r="F394" s="201" t="str">
        <f t="shared" si="1061"/>
        <v/>
      </c>
      <c r="G394" s="201" t="str">
        <f t="shared" si="1061"/>
        <v/>
      </c>
      <c r="H394" s="201" t="str">
        <f t="shared" si="1061"/>
        <v/>
      </c>
      <c r="I394" s="201" t="str">
        <f t="shared" si="1061"/>
        <v/>
      </c>
      <c r="J394" s="201" t="str">
        <f t="shared" si="1061"/>
        <v/>
      </c>
      <c r="K394" s="201" t="str">
        <f t="shared" si="1061"/>
        <v/>
      </c>
      <c r="L394" s="201" t="str">
        <f t="shared" si="1061"/>
        <v/>
      </c>
      <c r="M394" s="201" t="str">
        <f t="shared" si="1061"/>
        <v/>
      </c>
      <c r="N394" s="201" t="str">
        <f t="shared" si="1061"/>
        <v/>
      </c>
      <c r="O394" s="201" t="str">
        <f t="shared" si="1061"/>
        <v/>
      </c>
      <c r="P394" s="201" t="str">
        <f t="shared" si="1061"/>
        <v/>
      </c>
      <c r="Q394" s="201" t="str">
        <f t="shared" si="1061"/>
        <v/>
      </c>
      <c r="R394" s="201" t="str">
        <f t="shared" si="1061"/>
        <v/>
      </c>
    </row>
    <row r="395" spans="1:18">
      <c r="A395" s="1"/>
      <c r="B395" s="212"/>
      <c r="C395" s="213" t="s">
        <v>206</v>
      </c>
      <c r="D395" s="124"/>
      <c r="E395" s="124"/>
      <c r="F395" s="124"/>
      <c r="G395" s="124"/>
      <c r="H395" s="124"/>
      <c r="I395" s="124"/>
      <c r="J395" s="124"/>
      <c r="K395" s="124"/>
      <c r="L395" s="124"/>
      <c r="M395" s="124"/>
      <c r="N395" s="124"/>
      <c r="O395" s="124"/>
      <c r="P395" s="124"/>
      <c r="Q395" s="124"/>
      <c r="R395" s="124"/>
    </row>
    <row r="396" spans="1:18">
      <c r="A396" s="1"/>
      <c r="B396" s="212"/>
      <c r="C396" s="213" t="s">
        <v>207</v>
      </c>
      <c r="D396" s="124"/>
      <c r="E396" s="124"/>
      <c r="F396" s="124"/>
      <c r="G396" s="124"/>
      <c r="H396" s="124"/>
      <c r="I396" s="124"/>
      <c r="J396" s="124"/>
      <c r="K396" s="124"/>
      <c r="L396" s="124"/>
      <c r="M396" s="124"/>
      <c r="N396" s="124"/>
      <c r="O396" s="124"/>
      <c r="P396" s="124"/>
      <c r="Q396" s="124"/>
      <c r="R396" s="124"/>
    </row>
    <row r="397" spans="1:18">
      <c r="A397" s="1"/>
      <c r="B397" s="212"/>
      <c r="C397" s="213" t="s">
        <v>208</v>
      </c>
      <c r="D397" s="200"/>
      <c r="E397" s="200"/>
      <c r="F397" s="200"/>
      <c r="G397" s="200"/>
      <c r="H397" s="200"/>
      <c r="I397" s="200"/>
      <c r="J397" s="200"/>
      <c r="K397" s="200"/>
      <c r="L397" s="200"/>
      <c r="M397" s="200"/>
      <c r="N397" s="200"/>
      <c r="O397" s="200"/>
      <c r="P397" s="200"/>
      <c r="Q397" s="200"/>
      <c r="R397" s="200"/>
    </row>
    <row r="398" spans="1:18" ht="1.5" customHeight="1" thickBot="1">
      <c r="A398" s="1"/>
      <c r="B398" s="212"/>
      <c r="C398" s="214"/>
      <c r="D398" s="201" t="str">
        <f>IF(COUNTIF(D395:D397,"A")&gt;=1,"C",IF(COUNTIF(D395:D397,"A")&gt;0,"P"," "))</f>
        <v/>
      </c>
      <c r="E398" s="201" t="str">
        <f t="shared" ref="E398:R398" si="1062">IF(COUNTIF(E395:E397,"A")&gt;=1,"C",IF(COUNTIF(E395:E397,"A")&gt;0,"P"," "))</f>
        <v/>
      </c>
      <c r="F398" s="201" t="str">
        <f t="shared" si="1062"/>
        <v/>
      </c>
      <c r="G398" s="201" t="str">
        <f t="shared" si="1062"/>
        <v/>
      </c>
      <c r="H398" s="201" t="str">
        <f t="shared" si="1062"/>
        <v/>
      </c>
      <c r="I398" s="201" t="str">
        <f t="shared" si="1062"/>
        <v/>
      </c>
      <c r="J398" s="201" t="str">
        <f t="shared" si="1062"/>
        <v/>
      </c>
      <c r="K398" s="201" t="str">
        <f t="shared" si="1062"/>
        <v/>
      </c>
      <c r="L398" s="201" t="str">
        <f t="shared" si="1062"/>
        <v/>
      </c>
      <c r="M398" s="201" t="str">
        <f t="shared" si="1062"/>
        <v/>
      </c>
      <c r="N398" s="201" t="str">
        <f t="shared" si="1062"/>
        <v/>
      </c>
      <c r="O398" s="201" t="str">
        <f t="shared" si="1062"/>
        <v/>
      </c>
      <c r="P398" s="201" t="str">
        <f t="shared" si="1062"/>
        <v/>
      </c>
      <c r="Q398" s="201" t="str">
        <f t="shared" si="1062"/>
        <v/>
      </c>
      <c r="R398" s="201" t="str">
        <f t="shared" si="1062"/>
        <v/>
      </c>
    </row>
    <row r="399" spans="1:18" ht="13.5" thickBot="1">
      <c r="A399" s="1"/>
      <c r="B399" s="197"/>
      <c r="C399" s="67" t="s">
        <v>56</v>
      </c>
      <c r="D399" s="215" t="str">
        <f>IF(COUNTIF(D382:D398,"C")&gt;4,"C",IF(COUNTIF(D382:D398,"C")&gt;0,"P"," "))</f>
        <v/>
      </c>
      <c r="E399" s="215" t="str">
        <f t="shared" ref="E399:R399" si="1063">IF(COUNTIF(E382:E398,"C")&gt;4,"C",IF(COUNTIF(E382:E398,"C")&gt;0,"P"," "))</f>
        <v/>
      </c>
      <c r="F399" s="215" t="str">
        <f t="shared" si="1063"/>
        <v/>
      </c>
      <c r="G399" s="215" t="str">
        <f t="shared" si="1063"/>
        <v/>
      </c>
      <c r="H399" s="215" t="str">
        <f t="shared" si="1063"/>
        <v/>
      </c>
      <c r="I399" s="215" t="str">
        <f t="shared" si="1063"/>
        <v/>
      </c>
      <c r="J399" s="215" t="str">
        <f t="shared" si="1063"/>
        <v/>
      </c>
      <c r="K399" s="215" t="str">
        <f t="shared" si="1063"/>
        <v/>
      </c>
      <c r="L399" s="215" t="str">
        <f t="shared" si="1063"/>
        <v/>
      </c>
      <c r="M399" s="215" t="str">
        <f t="shared" si="1063"/>
        <v/>
      </c>
      <c r="N399" s="215" t="str">
        <f t="shared" si="1063"/>
        <v/>
      </c>
      <c r="O399" s="215" t="str">
        <f t="shared" si="1063"/>
        <v/>
      </c>
      <c r="P399" s="215" t="str">
        <f t="shared" si="1063"/>
        <v/>
      </c>
      <c r="Q399" s="215" t="str">
        <f t="shared" si="1063"/>
        <v/>
      </c>
      <c r="R399" s="215" t="str">
        <f t="shared" si="1063"/>
        <v/>
      </c>
    </row>
    <row r="400" spans="1:18" ht="15">
      <c r="A400" s="1"/>
      <c r="B400" s="203" t="s">
        <v>209</v>
      </c>
      <c r="C400" s="204"/>
      <c r="D400" s="227"/>
      <c r="E400" s="227"/>
      <c r="F400" s="227"/>
      <c r="G400" s="227"/>
      <c r="H400" s="227"/>
      <c r="I400" s="227"/>
      <c r="J400" s="227"/>
      <c r="K400" s="227"/>
      <c r="L400" s="227"/>
      <c r="M400" s="227"/>
      <c r="N400" s="227"/>
      <c r="O400" s="227"/>
      <c r="P400" s="227"/>
      <c r="Q400" s="227"/>
      <c r="R400" s="227"/>
    </row>
    <row r="401" spans="1:18">
      <c r="A401" s="1"/>
      <c r="B401" s="115">
        <v>1</v>
      </c>
      <c r="C401" s="205" t="s">
        <v>210</v>
      </c>
      <c r="D401" s="206"/>
      <c r="E401" s="207"/>
      <c r="F401" s="207"/>
      <c r="G401" s="207"/>
      <c r="H401" s="207"/>
      <c r="I401" s="207"/>
      <c r="J401" s="207"/>
      <c r="K401" s="207"/>
      <c r="L401" s="207"/>
      <c r="M401" s="207"/>
      <c r="N401" s="207"/>
      <c r="O401" s="207"/>
      <c r="P401" s="207"/>
      <c r="Q401" s="207"/>
      <c r="R401" s="207"/>
    </row>
    <row r="402" spans="1:18">
      <c r="A402" s="1"/>
      <c r="B402" s="208"/>
      <c r="C402" s="209" t="s">
        <v>215</v>
      </c>
      <c r="D402" s="170"/>
      <c r="E402" s="124"/>
      <c r="F402" s="124"/>
      <c r="G402" s="124"/>
      <c r="H402" s="124"/>
      <c r="I402" s="124"/>
      <c r="J402" s="124"/>
      <c r="K402" s="124"/>
      <c r="L402" s="124"/>
      <c r="M402" s="124"/>
      <c r="N402" s="124"/>
      <c r="O402" s="124"/>
      <c r="P402" s="124"/>
      <c r="Q402" s="124"/>
      <c r="R402" s="124"/>
    </row>
    <row r="403" spans="1:18">
      <c r="A403" s="1"/>
      <c r="B403" s="208"/>
      <c r="C403" s="209" t="s">
        <v>216</v>
      </c>
      <c r="D403" s="170"/>
      <c r="E403" s="124"/>
      <c r="F403" s="124"/>
      <c r="G403" s="124"/>
      <c r="H403" s="124"/>
      <c r="I403" s="124"/>
      <c r="J403" s="124"/>
      <c r="K403" s="124"/>
      <c r="L403" s="124"/>
      <c r="M403" s="124"/>
      <c r="N403" s="124"/>
      <c r="O403" s="124"/>
      <c r="P403" s="124"/>
      <c r="Q403" s="124"/>
      <c r="R403" s="124"/>
    </row>
    <row r="404" spans="1:18">
      <c r="A404" s="1"/>
      <c r="B404" s="208"/>
      <c r="C404" s="209" t="s">
        <v>217</v>
      </c>
      <c r="D404" s="198"/>
      <c r="E404" s="124"/>
      <c r="F404" s="124"/>
      <c r="G404" s="124"/>
      <c r="H404" s="124"/>
      <c r="I404" s="124"/>
      <c r="J404" s="124"/>
      <c r="K404" s="124"/>
      <c r="L404" s="124"/>
      <c r="M404" s="124"/>
      <c r="N404" s="124"/>
      <c r="O404" s="124"/>
      <c r="P404" s="124"/>
      <c r="Q404" s="124"/>
      <c r="R404" s="124"/>
    </row>
    <row r="405" spans="1:18">
      <c r="A405" s="1"/>
      <c r="B405" s="115">
        <v>2</v>
      </c>
      <c r="C405" s="210" t="s">
        <v>211</v>
      </c>
      <c r="D405" s="201" t="str">
        <f>IF(COUNTIF(D402:D404,"A")&gt;=1,"C",IF(COUNTIF(D402:D404,"A")&gt;0,"P"," "))</f>
        <v/>
      </c>
      <c r="E405" s="201" t="str">
        <f t="shared" ref="E405:R405" si="1064">IF(COUNTIF(E402:E404,"A")&gt;=1,"C",IF(COUNTIF(E402:E404,"A")&gt;0,"P"," "))</f>
        <v/>
      </c>
      <c r="F405" s="201" t="str">
        <f t="shared" si="1064"/>
        <v/>
      </c>
      <c r="G405" s="201" t="str">
        <f t="shared" si="1064"/>
        <v/>
      </c>
      <c r="H405" s="201" t="str">
        <f t="shared" si="1064"/>
        <v/>
      </c>
      <c r="I405" s="201" t="str">
        <f t="shared" si="1064"/>
        <v/>
      </c>
      <c r="J405" s="201" t="str">
        <f t="shared" si="1064"/>
        <v/>
      </c>
      <c r="K405" s="201" t="str">
        <f t="shared" si="1064"/>
        <v/>
      </c>
      <c r="L405" s="201" t="str">
        <f t="shared" si="1064"/>
        <v/>
      </c>
      <c r="M405" s="201" t="str">
        <f t="shared" si="1064"/>
        <v/>
      </c>
      <c r="N405" s="201" t="str">
        <f t="shared" si="1064"/>
        <v/>
      </c>
      <c r="O405" s="201" t="str">
        <f t="shared" si="1064"/>
        <v/>
      </c>
      <c r="P405" s="201" t="str">
        <f t="shared" si="1064"/>
        <v/>
      </c>
      <c r="Q405" s="201" t="str">
        <f t="shared" si="1064"/>
        <v/>
      </c>
      <c r="R405" s="201" t="str">
        <f t="shared" si="1064"/>
        <v/>
      </c>
    </row>
    <row r="406" spans="1:18">
      <c r="A406" s="1"/>
      <c r="B406" s="208"/>
      <c r="C406" s="209" t="s">
        <v>218</v>
      </c>
      <c r="D406" s="199"/>
      <c r="E406" s="124"/>
      <c r="F406" s="124"/>
      <c r="G406" s="124"/>
      <c r="H406" s="124"/>
      <c r="I406" s="124"/>
      <c r="J406" s="124"/>
      <c r="K406" s="124"/>
      <c r="L406" s="124"/>
      <c r="M406" s="124"/>
      <c r="N406" s="124"/>
      <c r="O406" s="124"/>
      <c r="P406" s="124"/>
      <c r="Q406" s="124"/>
      <c r="R406" s="124"/>
    </row>
    <row r="407" spans="1:18">
      <c r="A407" s="1"/>
      <c r="B407" s="208"/>
      <c r="C407" s="209" t="s">
        <v>219</v>
      </c>
      <c r="D407" s="124"/>
      <c r="E407" s="124"/>
      <c r="F407" s="124"/>
      <c r="G407" s="124"/>
      <c r="H407" s="124"/>
      <c r="I407" s="124"/>
      <c r="J407" s="124"/>
      <c r="K407" s="124"/>
      <c r="L407" s="124"/>
      <c r="M407" s="124"/>
      <c r="N407" s="124"/>
      <c r="O407" s="124"/>
      <c r="P407" s="124"/>
      <c r="Q407" s="124"/>
      <c r="R407" s="124"/>
    </row>
    <row r="408" spans="1:18">
      <c r="A408" s="1"/>
      <c r="B408" s="208"/>
      <c r="C408" s="209" t="s">
        <v>220</v>
      </c>
      <c r="D408" s="124"/>
      <c r="E408" s="124"/>
      <c r="F408" s="124"/>
      <c r="G408" s="124"/>
      <c r="H408" s="124"/>
      <c r="I408" s="124"/>
      <c r="J408" s="124"/>
      <c r="K408" s="124"/>
      <c r="L408" s="124"/>
      <c r="M408" s="124"/>
      <c r="N408" s="124"/>
      <c r="O408" s="124"/>
      <c r="P408" s="124"/>
      <c r="Q408" s="124"/>
      <c r="R408" s="124"/>
    </row>
    <row r="409" spans="1:18">
      <c r="A409" s="1"/>
      <c r="B409" s="115">
        <v>3</v>
      </c>
      <c r="C409" s="210" t="s">
        <v>212</v>
      </c>
      <c r="D409" s="201" t="str">
        <f>IF(COUNTIF(D406:D408,"A")&gt;=1,"C",IF(COUNTIF(D406:D408,"A")&gt;0,"P"," "))</f>
        <v/>
      </c>
      <c r="E409" s="201" t="str">
        <f t="shared" ref="E409:R409" si="1065">IF(COUNTIF(E406:E408,"A")&gt;=1,"C",IF(COUNTIF(E406:E408,"A")&gt;0,"P"," "))</f>
        <v/>
      </c>
      <c r="F409" s="201" t="str">
        <f t="shared" si="1065"/>
        <v/>
      </c>
      <c r="G409" s="201" t="str">
        <f t="shared" si="1065"/>
        <v/>
      </c>
      <c r="H409" s="201" t="str">
        <f t="shared" si="1065"/>
        <v/>
      </c>
      <c r="I409" s="201" t="str">
        <f t="shared" si="1065"/>
        <v/>
      </c>
      <c r="J409" s="201" t="str">
        <f t="shared" si="1065"/>
        <v/>
      </c>
      <c r="K409" s="201" t="str">
        <f t="shared" si="1065"/>
        <v/>
      </c>
      <c r="L409" s="201" t="str">
        <f t="shared" si="1065"/>
        <v/>
      </c>
      <c r="M409" s="201" t="str">
        <f t="shared" si="1065"/>
        <v/>
      </c>
      <c r="N409" s="201" t="str">
        <f t="shared" si="1065"/>
        <v/>
      </c>
      <c r="O409" s="201" t="str">
        <f t="shared" si="1065"/>
        <v/>
      </c>
      <c r="P409" s="201" t="str">
        <f t="shared" si="1065"/>
        <v/>
      </c>
      <c r="Q409" s="201" t="str">
        <f t="shared" si="1065"/>
        <v/>
      </c>
      <c r="R409" s="201" t="str">
        <f t="shared" si="1065"/>
        <v/>
      </c>
    </row>
    <row r="410" spans="1:18">
      <c r="A410" s="1"/>
      <c r="B410" s="208"/>
      <c r="C410" s="209" t="s">
        <v>222</v>
      </c>
      <c r="D410" s="124"/>
      <c r="E410" s="124"/>
      <c r="F410" s="124"/>
      <c r="G410" s="124"/>
      <c r="H410" s="124"/>
      <c r="I410" s="124"/>
      <c r="J410" s="124"/>
      <c r="K410" s="124"/>
      <c r="L410" s="124"/>
      <c r="M410" s="124"/>
      <c r="N410" s="124"/>
      <c r="O410" s="124"/>
      <c r="P410" s="124"/>
      <c r="Q410" s="124"/>
      <c r="R410" s="124"/>
    </row>
    <row r="411" spans="1:18">
      <c r="A411" s="1"/>
      <c r="B411" s="208"/>
      <c r="C411" s="209" t="s">
        <v>221</v>
      </c>
      <c r="D411" s="124"/>
      <c r="E411" s="124"/>
      <c r="F411" s="124"/>
      <c r="G411" s="124"/>
      <c r="H411" s="124"/>
      <c r="I411" s="124"/>
      <c r="J411" s="124"/>
      <c r="K411" s="124"/>
      <c r="L411" s="124"/>
      <c r="M411" s="124"/>
      <c r="N411" s="124"/>
      <c r="O411" s="124"/>
      <c r="P411" s="124"/>
      <c r="Q411" s="124"/>
      <c r="R411" s="124"/>
    </row>
    <row r="412" spans="1:18">
      <c r="A412" s="1"/>
      <c r="B412" s="208"/>
      <c r="C412" s="209" t="s">
        <v>223</v>
      </c>
      <c r="D412" s="124"/>
      <c r="E412" s="124"/>
      <c r="F412" s="124"/>
      <c r="G412" s="124"/>
      <c r="H412" s="124"/>
      <c r="I412" s="124"/>
      <c r="J412" s="124"/>
      <c r="K412" s="124"/>
      <c r="L412" s="124"/>
      <c r="M412" s="124"/>
      <c r="N412" s="124"/>
      <c r="O412" s="124"/>
      <c r="P412" s="124"/>
      <c r="Q412" s="124"/>
      <c r="R412" s="124"/>
    </row>
    <row r="413" spans="1:18">
      <c r="A413" s="1"/>
      <c r="B413" s="115">
        <v>4</v>
      </c>
      <c r="C413" s="210" t="s">
        <v>213</v>
      </c>
      <c r="D413" s="201" t="str">
        <f>IF(COUNTIF(D410:D412,"A")&gt;=1,"C",IF(COUNTIF(D410:D412,"A")&gt;0,"P"," "))</f>
        <v/>
      </c>
      <c r="E413" s="201" t="str">
        <f t="shared" ref="E413:R413" si="1066">IF(COUNTIF(E410:E412,"A")&gt;=1,"C",IF(COUNTIF(E410:E412,"A")&gt;0,"P"," "))</f>
        <v/>
      </c>
      <c r="F413" s="201" t="str">
        <f t="shared" si="1066"/>
        <v/>
      </c>
      <c r="G413" s="201" t="str">
        <f t="shared" si="1066"/>
        <v/>
      </c>
      <c r="H413" s="201" t="str">
        <f t="shared" si="1066"/>
        <v/>
      </c>
      <c r="I413" s="201" t="str">
        <f t="shared" si="1066"/>
        <v/>
      </c>
      <c r="J413" s="201" t="str">
        <f t="shared" si="1066"/>
        <v/>
      </c>
      <c r="K413" s="201" t="str">
        <f t="shared" si="1066"/>
        <v/>
      </c>
      <c r="L413" s="201" t="str">
        <f t="shared" si="1066"/>
        <v/>
      </c>
      <c r="M413" s="201" t="str">
        <f t="shared" si="1066"/>
        <v/>
      </c>
      <c r="N413" s="201" t="str">
        <f t="shared" si="1066"/>
        <v/>
      </c>
      <c r="O413" s="201" t="str">
        <f t="shared" si="1066"/>
        <v/>
      </c>
      <c r="P413" s="201" t="str">
        <f t="shared" si="1066"/>
        <v/>
      </c>
      <c r="Q413" s="201" t="str">
        <f t="shared" si="1066"/>
        <v/>
      </c>
      <c r="R413" s="201" t="str">
        <f t="shared" si="1066"/>
        <v/>
      </c>
    </row>
    <row r="414" spans="1:18" ht="12.75" customHeight="1">
      <c r="A414" s="1"/>
      <c r="B414" s="208"/>
      <c r="C414" s="209" t="s">
        <v>224</v>
      </c>
      <c r="D414" s="124"/>
      <c r="E414" s="124"/>
      <c r="F414" s="124"/>
      <c r="G414" s="124"/>
      <c r="H414" s="124"/>
      <c r="I414" s="124"/>
      <c r="J414" s="124"/>
      <c r="K414" s="124"/>
      <c r="L414" s="124"/>
      <c r="M414" s="124"/>
      <c r="N414" s="124"/>
      <c r="O414" s="124"/>
      <c r="P414" s="124"/>
      <c r="Q414" s="124"/>
      <c r="R414" s="200"/>
    </row>
    <row r="415" spans="1:18">
      <c r="A415" s="1"/>
      <c r="B415" s="208"/>
      <c r="C415" s="209" t="s">
        <v>225</v>
      </c>
      <c r="D415" s="124"/>
      <c r="E415" s="124"/>
      <c r="F415" s="124"/>
      <c r="G415" s="124"/>
      <c r="H415" s="124"/>
      <c r="I415" s="124"/>
      <c r="J415" s="124"/>
      <c r="K415" s="124"/>
      <c r="L415" s="124"/>
      <c r="M415" s="124"/>
      <c r="N415" s="124"/>
      <c r="O415" s="124"/>
      <c r="P415" s="124"/>
      <c r="Q415" s="124"/>
      <c r="R415" s="200"/>
    </row>
    <row r="416" spans="1:18">
      <c r="A416" s="1"/>
      <c r="B416" s="208"/>
      <c r="C416" s="209" t="s">
        <v>226</v>
      </c>
      <c r="D416" s="124"/>
      <c r="E416" s="124"/>
      <c r="F416" s="124"/>
      <c r="G416" s="124"/>
      <c r="H416" s="124"/>
      <c r="I416" s="124"/>
      <c r="J416" s="124"/>
      <c r="K416" s="124"/>
      <c r="L416" s="124"/>
      <c r="M416" s="124"/>
      <c r="N416" s="124"/>
      <c r="O416" s="124"/>
      <c r="P416" s="124"/>
      <c r="Q416" s="124"/>
      <c r="R416" s="200"/>
    </row>
    <row r="417" spans="1:18">
      <c r="A417" s="1"/>
      <c r="B417" s="115">
        <v>5</v>
      </c>
      <c r="C417" s="211" t="s">
        <v>214</v>
      </c>
      <c r="D417" s="201" t="str">
        <f>IF(COUNTIF(D414:D416,"A")&gt;=1,"C",IF(COUNTIF(D414:D416,"A")&gt;0,"P"," "))</f>
        <v/>
      </c>
      <c r="E417" s="201" t="str">
        <f t="shared" ref="E417:R417" si="1067">IF(COUNTIF(E414:E416,"A")&gt;=1,"C",IF(COUNTIF(E414:E416,"A")&gt;0,"P"," "))</f>
        <v/>
      </c>
      <c r="F417" s="201" t="str">
        <f t="shared" si="1067"/>
        <v/>
      </c>
      <c r="G417" s="201" t="str">
        <f t="shared" si="1067"/>
        <v/>
      </c>
      <c r="H417" s="201" t="str">
        <f t="shared" si="1067"/>
        <v/>
      </c>
      <c r="I417" s="201" t="str">
        <f t="shared" si="1067"/>
        <v/>
      </c>
      <c r="J417" s="201" t="str">
        <f t="shared" si="1067"/>
        <v/>
      </c>
      <c r="K417" s="201" t="str">
        <f t="shared" si="1067"/>
        <v/>
      </c>
      <c r="L417" s="201" t="str">
        <f t="shared" si="1067"/>
        <v/>
      </c>
      <c r="M417" s="201" t="str">
        <f t="shared" si="1067"/>
        <v/>
      </c>
      <c r="N417" s="201" t="str">
        <f t="shared" si="1067"/>
        <v/>
      </c>
      <c r="O417" s="201" t="str">
        <f t="shared" si="1067"/>
        <v/>
      </c>
      <c r="P417" s="201" t="str">
        <f t="shared" si="1067"/>
        <v/>
      </c>
      <c r="Q417" s="201" t="str">
        <f t="shared" si="1067"/>
        <v/>
      </c>
      <c r="R417" s="201" t="str">
        <f t="shared" si="1067"/>
        <v/>
      </c>
    </row>
    <row r="418" spans="1:18">
      <c r="A418" s="1"/>
      <c r="B418" s="212"/>
      <c r="C418" s="213" t="s">
        <v>227</v>
      </c>
      <c r="D418" s="124"/>
      <c r="E418" s="124"/>
      <c r="F418" s="124"/>
      <c r="G418" s="124"/>
      <c r="H418" s="124"/>
      <c r="I418" s="124"/>
      <c r="J418" s="124"/>
      <c r="K418" s="124"/>
      <c r="L418" s="124"/>
      <c r="M418" s="124"/>
      <c r="N418" s="124"/>
      <c r="O418" s="124"/>
      <c r="P418" s="124"/>
      <c r="Q418" s="124"/>
      <c r="R418" s="124"/>
    </row>
    <row r="419" spans="1:18">
      <c r="A419" s="1"/>
      <c r="B419" s="212"/>
      <c r="C419" s="213" t="s">
        <v>228</v>
      </c>
      <c r="D419" s="124"/>
      <c r="E419" s="124"/>
      <c r="F419" s="124"/>
      <c r="G419" s="124"/>
      <c r="H419" s="124"/>
      <c r="I419" s="124"/>
      <c r="J419" s="124"/>
      <c r="K419" s="124"/>
      <c r="L419" s="124"/>
      <c r="M419" s="124"/>
      <c r="N419" s="124"/>
      <c r="O419" s="124"/>
      <c r="P419" s="124"/>
      <c r="Q419" s="124"/>
      <c r="R419" s="124"/>
    </row>
    <row r="420" spans="1:18">
      <c r="A420" s="1"/>
      <c r="B420" s="212"/>
      <c r="C420" s="213" t="s">
        <v>229</v>
      </c>
      <c r="D420" s="200"/>
      <c r="E420" s="200"/>
      <c r="F420" s="200"/>
      <c r="G420" s="200"/>
      <c r="H420" s="200"/>
      <c r="I420" s="200"/>
      <c r="J420" s="200"/>
      <c r="K420" s="200"/>
      <c r="L420" s="200"/>
      <c r="M420" s="200"/>
      <c r="N420" s="200"/>
      <c r="O420" s="200"/>
      <c r="P420" s="200"/>
      <c r="Q420" s="200"/>
      <c r="R420" s="200"/>
    </row>
    <row r="421" spans="1:18" ht="1.5" customHeight="1" thickBot="1">
      <c r="A421" s="1"/>
      <c r="B421" s="212"/>
      <c r="C421" s="214"/>
      <c r="D421" s="201" t="str">
        <f>IF(COUNTIF(D418:D420,"A")&gt;=1,"C",IF(COUNTIF(D418:D420,"A")&gt;0,"P"," "))</f>
        <v/>
      </c>
      <c r="E421" s="201" t="str">
        <f t="shared" ref="E421:R421" si="1068">IF(COUNTIF(E418:E420,"A")&gt;=1,"C",IF(COUNTIF(E418:E420,"A")&gt;0,"P"," "))</f>
        <v/>
      </c>
      <c r="F421" s="201" t="str">
        <f t="shared" si="1068"/>
        <v/>
      </c>
      <c r="G421" s="201" t="str">
        <f t="shared" si="1068"/>
        <v/>
      </c>
      <c r="H421" s="201" t="str">
        <f t="shared" si="1068"/>
        <v/>
      </c>
      <c r="I421" s="201" t="str">
        <f t="shared" si="1068"/>
        <v/>
      </c>
      <c r="J421" s="201" t="str">
        <f t="shared" si="1068"/>
        <v/>
      </c>
      <c r="K421" s="201" t="str">
        <f t="shared" si="1068"/>
        <v/>
      </c>
      <c r="L421" s="201" t="str">
        <f t="shared" si="1068"/>
        <v/>
      </c>
      <c r="M421" s="201" t="str">
        <f t="shared" si="1068"/>
        <v/>
      </c>
      <c r="N421" s="201" t="str">
        <f t="shared" si="1068"/>
        <v/>
      </c>
      <c r="O421" s="201" t="str">
        <f t="shared" si="1068"/>
        <v/>
      </c>
      <c r="P421" s="201" t="str">
        <f t="shared" si="1068"/>
        <v/>
      </c>
      <c r="Q421" s="201" t="str">
        <f t="shared" si="1068"/>
        <v/>
      </c>
      <c r="R421" s="201" t="str">
        <f t="shared" si="1068"/>
        <v/>
      </c>
    </row>
    <row r="422" spans="1:18" ht="13.5" thickBot="1">
      <c r="A422" s="1"/>
      <c r="B422" s="197"/>
      <c r="C422" s="67" t="s">
        <v>56</v>
      </c>
      <c r="D422" s="215" t="str">
        <f>IF(COUNTIF(D405:D421,"C")&gt;4,"C",IF(COUNTIF(D405:D421,"C")&gt;0,"P"," "))</f>
        <v/>
      </c>
      <c r="E422" s="215" t="str">
        <f t="shared" ref="E422:R422" si="1069">IF(COUNTIF(E405:E421,"C")&gt;4,"C",IF(COUNTIF(E405:E421,"C")&gt;0,"P"," "))</f>
        <v/>
      </c>
      <c r="F422" s="215" t="str">
        <f t="shared" si="1069"/>
        <v/>
      </c>
      <c r="G422" s="215" t="str">
        <f t="shared" si="1069"/>
        <v/>
      </c>
      <c r="H422" s="215" t="str">
        <f t="shared" si="1069"/>
        <v/>
      </c>
      <c r="I422" s="215" t="str">
        <f t="shared" si="1069"/>
        <v/>
      </c>
      <c r="J422" s="215" t="str">
        <f t="shared" si="1069"/>
        <v/>
      </c>
      <c r="K422" s="215" t="str">
        <f t="shared" si="1069"/>
        <v/>
      </c>
      <c r="L422" s="215" t="str">
        <f t="shared" si="1069"/>
        <v/>
      </c>
      <c r="M422" s="215" t="str">
        <f t="shared" si="1069"/>
        <v/>
      </c>
      <c r="N422" s="215" t="str">
        <f t="shared" si="1069"/>
        <v/>
      </c>
      <c r="O422" s="215" t="str">
        <f t="shared" si="1069"/>
        <v/>
      </c>
      <c r="P422" s="215" t="str">
        <f t="shared" si="1069"/>
        <v/>
      </c>
      <c r="Q422" s="215" t="str">
        <f t="shared" si="1069"/>
        <v/>
      </c>
      <c r="R422" s="215" t="str">
        <f t="shared" si="1069"/>
        <v/>
      </c>
    </row>
    <row r="423" spans="1:18" ht="15">
      <c r="B423" s="218" t="s">
        <v>230</v>
      </c>
    </row>
    <row r="424" spans="1:18">
      <c r="B424" s="26">
        <v>1</v>
      </c>
      <c r="C424" s="223" t="s">
        <v>252</v>
      </c>
    </row>
    <row r="425" spans="1:18">
      <c r="B425" s="219"/>
      <c r="C425" s="222" t="s">
        <v>257</v>
      </c>
      <c r="D425" s="42"/>
      <c r="E425" s="42"/>
      <c r="F425" s="42"/>
      <c r="G425" s="42"/>
      <c r="H425" s="42"/>
      <c r="I425" s="42"/>
      <c r="J425" s="42"/>
      <c r="K425" s="42"/>
      <c r="L425" s="42"/>
      <c r="M425" s="42"/>
      <c r="N425" s="42"/>
      <c r="O425" s="42"/>
      <c r="P425" s="42"/>
      <c r="Q425" s="42"/>
      <c r="R425" s="42"/>
    </row>
    <row r="426" spans="1:18">
      <c r="B426" s="219"/>
      <c r="C426" s="222" t="s">
        <v>258</v>
      </c>
      <c r="D426" s="42"/>
      <c r="E426" s="42"/>
      <c r="F426" s="42"/>
      <c r="G426" s="42"/>
      <c r="H426" s="42"/>
      <c r="I426" s="42"/>
      <c r="J426" s="42"/>
      <c r="K426" s="42"/>
      <c r="L426" s="42"/>
      <c r="M426" s="42"/>
      <c r="N426" s="42"/>
      <c r="O426" s="42"/>
      <c r="P426" s="42"/>
      <c r="Q426" s="42"/>
      <c r="R426" s="42"/>
    </row>
    <row r="427" spans="1:18">
      <c r="B427" s="219"/>
      <c r="C427" s="222" t="s">
        <v>259</v>
      </c>
      <c r="D427" s="42"/>
      <c r="E427" s="42"/>
      <c r="F427" s="42"/>
      <c r="G427" s="42"/>
      <c r="H427" s="42"/>
      <c r="I427" s="42"/>
      <c r="J427" s="42"/>
      <c r="K427" s="42"/>
      <c r="L427" s="42"/>
      <c r="M427" s="42"/>
      <c r="N427" s="42"/>
      <c r="O427" s="42"/>
      <c r="P427" s="42"/>
      <c r="Q427" s="42"/>
      <c r="R427" s="42"/>
    </row>
    <row r="428" spans="1:18">
      <c r="B428" s="26">
        <v>2</v>
      </c>
      <c r="C428" s="221" t="s">
        <v>253</v>
      </c>
      <c r="D428" s="201" t="str">
        <f>IF(COUNTIF(D425:D427,"A")&gt;=1,"C",IF(COUNTIF(D425:D427,"A")&gt;0,"P"," "))</f>
        <v/>
      </c>
      <c r="E428" s="201" t="str">
        <f t="shared" ref="E428" si="1070">IF(COUNTIF(E425:E427,"A")&gt;=1,"C",IF(COUNTIF(E425:E427,"A")&gt;0,"P"," "))</f>
        <v/>
      </c>
      <c r="F428" s="201" t="str">
        <f t="shared" ref="F428" si="1071">IF(COUNTIF(F425:F427,"A")&gt;=1,"C",IF(COUNTIF(F425:F427,"A")&gt;0,"P"," "))</f>
        <v/>
      </c>
      <c r="G428" s="201" t="str">
        <f t="shared" ref="G428" si="1072">IF(COUNTIF(G425:G427,"A")&gt;=1,"C",IF(COUNTIF(G425:G427,"A")&gt;0,"P"," "))</f>
        <v/>
      </c>
      <c r="H428" s="201" t="str">
        <f t="shared" ref="H428" si="1073">IF(COUNTIF(H425:H427,"A")&gt;=1,"C",IF(COUNTIF(H425:H427,"A")&gt;0,"P"," "))</f>
        <v/>
      </c>
      <c r="I428" s="201" t="str">
        <f t="shared" ref="I428" si="1074">IF(COUNTIF(I425:I427,"A")&gt;=1,"C",IF(COUNTIF(I425:I427,"A")&gt;0,"P"," "))</f>
        <v/>
      </c>
      <c r="J428" s="201" t="str">
        <f t="shared" ref="J428" si="1075">IF(COUNTIF(J425:J427,"A")&gt;=1,"C",IF(COUNTIF(J425:J427,"A")&gt;0,"P"," "))</f>
        <v/>
      </c>
      <c r="K428" s="201" t="str">
        <f t="shared" ref="K428" si="1076">IF(COUNTIF(K425:K427,"A")&gt;=1,"C",IF(COUNTIF(K425:K427,"A")&gt;0,"P"," "))</f>
        <v/>
      </c>
      <c r="L428" s="201" t="str">
        <f t="shared" ref="L428" si="1077">IF(COUNTIF(L425:L427,"A")&gt;=1,"C",IF(COUNTIF(L425:L427,"A")&gt;0,"P"," "))</f>
        <v/>
      </c>
      <c r="M428" s="201" t="str">
        <f t="shared" ref="M428" si="1078">IF(COUNTIF(M425:M427,"A")&gt;=1,"C",IF(COUNTIF(M425:M427,"A")&gt;0,"P"," "))</f>
        <v/>
      </c>
      <c r="N428" s="201" t="str">
        <f t="shared" ref="N428" si="1079">IF(COUNTIF(N425:N427,"A")&gt;=1,"C",IF(COUNTIF(N425:N427,"A")&gt;0,"P"," "))</f>
        <v/>
      </c>
      <c r="O428" s="201" t="str">
        <f t="shared" ref="O428" si="1080">IF(COUNTIF(O425:O427,"A")&gt;=1,"C",IF(COUNTIF(O425:O427,"A")&gt;0,"P"," "))</f>
        <v/>
      </c>
      <c r="P428" s="201" t="str">
        <f t="shared" ref="P428" si="1081">IF(COUNTIF(P425:P427,"A")&gt;=1,"C",IF(COUNTIF(P425:P427,"A")&gt;0,"P"," "))</f>
        <v/>
      </c>
      <c r="Q428" s="201" t="str">
        <f t="shared" ref="Q428" si="1082">IF(COUNTIF(Q425:Q427,"A")&gt;=1,"C",IF(COUNTIF(Q425:Q427,"A")&gt;0,"P"," "))</f>
        <v/>
      </c>
      <c r="R428" s="201" t="str">
        <f t="shared" ref="R428" si="1083">IF(COUNTIF(R425:R427,"A")&gt;=1,"C",IF(COUNTIF(R425:R427,"A")&gt;0,"P"," "))</f>
        <v/>
      </c>
    </row>
    <row r="429" spans="1:18">
      <c r="B429" s="220"/>
      <c r="C429" s="222" t="s">
        <v>260</v>
      </c>
      <c r="D429" s="42"/>
      <c r="E429" s="42"/>
      <c r="F429" s="42"/>
      <c r="G429" s="42"/>
      <c r="H429" s="42"/>
      <c r="I429" s="42"/>
      <c r="J429" s="42"/>
      <c r="K429" s="42"/>
      <c r="L429" s="42"/>
      <c r="M429" s="42"/>
      <c r="N429" s="42"/>
      <c r="O429" s="42"/>
      <c r="P429" s="42"/>
      <c r="Q429" s="42"/>
      <c r="R429" s="42"/>
    </row>
    <row r="430" spans="1:18">
      <c r="B430" s="220"/>
      <c r="C430" s="222" t="s">
        <v>261</v>
      </c>
      <c r="D430" s="42"/>
      <c r="E430" s="42"/>
      <c r="F430" s="42"/>
      <c r="G430" s="42"/>
      <c r="H430" s="42"/>
      <c r="I430" s="42"/>
      <c r="J430" s="42"/>
      <c r="K430" s="42"/>
      <c r="L430" s="42"/>
      <c r="M430" s="42"/>
      <c r="N430" s="42"/>
      <c r="O430" s="42"/>
      <c r="P430" s="42"/>
      <c r="Q430" s="42"/>
      <c r="R430" s="42"/>
    </row>
    <row r="431" spans="1:18">
      <c r="B431" s="220"/>
      <c r="C431" s="222" t="s">
        <v>262</v>
      </c>
      <c r="D431" s="42"/>
      <c r="E431" s="42"/>
      <c r="F431" s="42"/>
      <c r="G431" s="42"/>
      <c r="H431" s="42"/>
      <c r="I431" s="42"/>
      <c r="J431" s="42"/>
      <c r="K431" s="42"/>
      <c r="L431" s="42"/>
      <c r="M431" s="42"/>
      <c r="N431" s="42"/>
      <c r="O431" s="42"/>
      <c r="P431" s="42"/>
      <c r="Q431" s="42"/>
      <c r="R431" s="42"/>
    </row>
    <row r="432" spans="1:18">
      <c r="B432" s="26">
        <v>3</v>
      </c>
      <c r="C432" s="221" t="s">
        <v>254</v>
      </c>
      <c r="D432" s="201" t="str">
        <f>IF(COUNTIF(D429:D431,"A")&gt;=1,"C",IF(COUNTIF(D429:D431,"A")&gt;0,"P"," "))</f>
        <v/>
      </c>
      <c r="E432" s="201" t="str">
        <f t="shared" ref="E432" si="1084">IF(COUNTIF(E429:E431,"A")&gt;=1,"C",IF(COUNTIF(E429:E431,"A")&gt;0,"P"," "))</f>
        <v/>
      </c>
      <c r="F432" s="201" t="str">
        <f t="shared" ref="F432" si="1085">IF(COUNTIF(F429:F431,"A")&gt;=1,"C",IF(COUNTIF(F429:F431,"A")&gt;0,"P"," "))</f>
        <v/>
      </c>
      <c r="G432" s="201" t="str">
        <f t="shared" ref="G432" si="1086">IF(COUNTIF(G429:G431,"A")&gt;=1,"C",IF(COUNTIF(G429:G431,"A")&gt;0,"P"," "))</f>
        <v/>
      </c>
      <c r="H432" s="201" t="str">
        <f t="shared" ref="H432" si="1087">IF(COUNTIF(H429:H431,"A")&gt;=1,"C",IF(COUNTIF(H429:H431,"A")&gt;0,"P"," "))</f>
        <v/>
      </c>
      <c r="I432" s="201" t="str">
        <f t="shared" ref="I432" si="1088">IF(COUNTIF(I429:I431,"A")&gt;=1,"C",IF(COUNTIF(I429:I431,"A")&gt;0,"P"," "))</f>
        <v/>
      </c>
      <c r="J432" s="201" t="str">
        <f t="shared" ref="J432" si="1089">IF(COUNTIF(J429:J431,"A")&gt;=1,"C",IF(COUNTIF(J429:J431,"A")&gt;0,"P"," "))</f>
        <v/>
      </c>
      <c r="K432" s="201" t="str">
        <f t="shared" ref="K432" si="1090">IF(COUNTIF(K429:K431,"A")&gt;=1,"C",IF(COUNTIF(K429:K431,"A")&gt;0,"P"," "))</f>
        <v/>
      </c>
      <c r="L432" s="201" t="str">
        <f t="shared" ref="L432" si="1091">IF(COUNTIF(L429:L431,"A")&gt;=1,"C",IF(COUNTIF(L429:L431,"A")&gt;0,"P"," "))</f>
        <v/>
      </c>
      <c r="M432" s="201" t="str">
        <f t="shared" ref="M432" si="1092">IF(COUNTIF(M429:M431,"A")&gt;=1,"C",IF(COUNTIF(M429:M431,"A")&gt;0,"P"," "))</f>
        <v/>
      </c>
      <c r="N432" s="201" t="str">
        <f t="shared" ref="N432" si="1093">IF(COUNTIF(N429:N431,"A")&gt;=1,"C",IF(COUNTIF(N429:N431,"A")&gt;0,"P"," "))</f>
        <v/>
      </c>
      <c r="O432" s="201" t="str">
        <f t="shared" ref="O432" si="1094">IF(COUNTIF(O429:O431,"A")&gt;=1,"C",IF(COUNTIF(O429:O431,"A")&gt;0,"P"," "))</f>
        <v/>
      </c>
      <c r="P432" s="201" t="str">
        <f t="shared" ref="P432" si="1095">IF(COUNTIF(P429:P431,"A")&gt;=1,"C",IF(COUNTIF(P429:P431,"A")&gt;0,"P"," "))</f>
        <v/>
      </c>
      <c r="Q432" s="201" t="str">
        <f t="shared" ref="Q432" si="1096">IF(COUNTIF(Q429:Q431,"A")&gt;=1,"C",IF(COUNTIF(Q429:Q431,"A")&gt;0,"P"," "))</f>
        <v/>
      </c>
      <c r="R432" s="201" t="str">
        <f t="shared" ref="R432" si="1097">IF(COUNTIF(R429:R431,"A")&gt;=1,"C",IF(COUNTIF(R429:R431,"A")&gt;0,"P"," "))</f>
        <v/>
      </c>
    </row>
    <row r="433" spans="2:18">
      <c r="B433" s="220"/>
      <c r="C433" s="222" t="s">
        <v>263</v>
      </c>
      <c r="D433" s="42"/>
      <c r="E433" s="42"/>
      <c r="F433" s="42"/>
      <c r="G433" s="42"/>
      <c r="H433" s="42"/>
      <c r="I433" s="42"/>
      <c r="J433" s="42"/>
      <c r="K433" s="42"/>
      <c r="L433" s="42"/>
      <c r="M433" s="42"/>
      <c r="N433" s="42"/>
      <c r="O433" s="42"/>
      <c r="P433" s="42"/>
      <c r="Q433" s="42"/>
      <c r="R433" s="42"/>
    </row>
    <row r="434" spans="2:18">
      <c r="B434" s="220"/>
      <c r="C434" s="222" t="s">
        <v>264</v>
      </c>
      <c r="D434" s="42"/>
      <c r="E434" s="42"/>
      <c r="F434" s="42"/>
      <c r="G434" s="42"/>
      <c r="H434" s="42"/>
      <c r="I434" s="42"/>
      <c r="J434" s="42"/>
      <c r="K434" s="42"/>
      <c r="L434" s="42"/>
      <c r="M434" s="42"/>
      <c r="N434" s="42"/>
      <c r="O434" s="42"/>
      <c r="P434" s="42"/>
      <c r="Q434" s="42"/>
      <c r="R434" s="42"/>
    </row>
    <row r="435" spans="2:18">
      <c r="B435" s="220"/>
      <c r="C435" s="222" t="s">
        <v>265</v>
      </c>
      <c r="D435" s="42"/>
      <c r="E435" s="42"/>
      <c r="F435" s="42"/>
      <c r="G435" s="42"/>
      <c r="H435" s="42"/>
      <c r="I435" s="42"/>
      <c r="J435" s="42"/>
      <c r="K435" s="42"/>
      <c r="L435" s="42"/>
      <c r="M435" s="42"/>
      <c r="N435" s="42"/>
      <c r="O435" s="42"/>
      <c r="P435" s="42"/>
      <c r="Q435" s="42"/>
      <c r="R435" s="42"/>
    </row>
    <row r="436" spans="2:18">
      <c r="B436" s="26">
        <v>4</v>
      </c>
      <c r="C436" s="221" t="s">
        <v>255</v>
      </c>
      <c r="D436" s="201" t="str">
        <f>IF(COUNTIF(D433:D435,"A")&gt;=1,"C",IF(COUNTIF(D433:D435,"A")&gt;0,"P"," "))</f>
        <v/>
      </c>
      <c r="E436" s="201" t="str">
        <f t="shared" ref="E436" si="1098">IF(COUNTIF(E433:E435,"A")&gt;=1,"C",IF(COUNTIF(E433:E435,"A")&gt;0,"P"," "))</f>
        <v/>
      </c>
      <c r="F436" s="201" t="str">
        <f t="shared" ref="F436" si="1099">IF(COUNTIF(F433:F435,"A")&gt;=1,"C",IF(COUNTIF(F433:F435,"A")&gt;0,"P"," "))</f>
        <v/>
      </c>
      <c r="G436" s="201" t="str">
        <f t="shared" ref="G436" si="1100">IF(COUNTIF(G433:G435,"A")&gt;=1,"C",IF(COUNTIF(G433:G435,"A")&gt;0,"P"," "))</f>
        <v/>
      </c>
      <c r="H436" s="201" t="str">
        <f t="shared" ref="H436" si="1101">IF(COUNTIF(H433:H435,"A")&gt;=1,"C",IF(COUNTIF(H433:H435,"A")&gt;0,"P"," "))</f>
        <v/>
      </c>
      <c r="I436" s="201" t="str">
        <f t="shared" ref="I436" si="1102">IF(COUNTIF(I433:I435,"A")&gt;=1,"C",IF(COUNTIF(I433:I435,"A")&gt;0,"P"," "))</f>
        <v/>
      </c>
      <c r="J436" s="201" t="str">
        <f t="shared" ref="J436" si="1103">IF(COUNTIF(J433:J435,"A")&gt;=1,"C",IF(COUNTIF(J433:J435,"A")&gt;0,"P"," "))</f>
        <v/>
      </c>
      <c r="K436" s="201" t="str">
        <f t="shared" ref="K436" si="1104">IF(COUNTIF(K433:K435,"A")&gt;=1,"C",IF(COUNTIF(K433:K435,"A")&gt;0,"P"," "))</f>
        <v/>
      </c>
      <c r="L436" s="201" t="str">
        <f t="shared" ref="L436" si="1105">IF(COUNTIF(L433:L435,"A")&gt;=1,"C",IF(COUNTIF(L433:L435,"A")&gt;0,"P"," "))</f>
        <v/>
      </c>
      <c r="M436" s="201" t="str">
        <f t="shared" ref="M436" si="1106">IF(COUNTIF(M433:M435,"A")&gt;=1,"C",IF(COUNTIF(M433:M435,"A")&gt;0,"P"," "))</f>
        <v/>
      </c>
      <c r="N436" s="201" t="str">
        <f t="shared" ref="N436" si="1107">IF(COUNTIF(N433:N435,"A")&gt;=1,"C",IF(COUNTIF(N433:N435,"A")&gt;0,"P"," "))</f>
        <v/>
      </c>
      <c r="O436" s="201" t="str">
        <f t="shared" ref="O436" si="1108">IF(COUNTIF(O433:O435,"A")&gt;=1,"C",IF(COUNTIF(O433:O435,"A")&gt;0,"P"," "))</f>
        <v/>
      </c>
      <c r="P436" s="201" t="str">
        <f t="shared" ref="P436" si="1109">IF(COUNTIF(P433:P435,"A")&gt;=1,"C",IF(COUNTIF(P433:P435,"A")&gt;0,"P"," "))</f>
        <v/>
      </c>
      <c r="Q436" s="201" t="str">
        <f t="shared" ref="Q436" si="1110">IF(COUNTIF(Q433:Q435,"A")&gt;=1,"C",IF(COUNTIF(Q433:Q435,"A")&gt;0,"P"," "))</f>
        <v/>
      </c>
      <c r="R436" s="201" t="str">
        <f t="shared" ref="R436" si="1111">IF(COUNTIF(R433:R435,"A")&gt;=1,"C",IF(COUNTIF(R433:R435,"A")&gt;0,"P"," "))</f>
        <v/>
      </c>
    </row>
    <row r="437" spans="2:18">
      <c r="B437" s="220"/>
      <c r="C437" s="222" t="s">
        <v>266</v>
      </c>
      <c r="D437" s="42"/>
      <c r="E437" s="42"/>
      <c r="F437" s="42"/>
      <c r="G437" s="42"/>
      <c r="H437" s="42"/>
      <c r="I437" s="42"/>
      <c r="J437" s="42"/>
      <c r="K437" s="42"/>
      <c r="L437" s="42"/>
      <c r="M437" s="42"/>
      <c r="N437" s="42"/>
      <c r="O437" s="42"/>
      <c r="P437" s="42"/>
      <c r="Q437" s="42"/>
      <c r="R437" s="42"/>
    </row>
    <row r="438" spans="2:18">
      <c r="B438" s="220"/>
      <c r="C438" s="222" t="s">
        <v>267</v>
      </c>
      <c r="D438" s="42"/>
      <c r="E438" s="42"/>
      <c r="F438" s="42"/>
      <c r="G438" s="42"/>
      <c r="H438" s="42"/>
      <c r="I438" s="42"/>
      <c r="J438" s="42"/>
      <c r="K438" s="42"/>
      <c r="L438" s="42"/>
      <c r="M438" s="42"/>
      <c r="N438" s="42"/>
      <c r="O438" s="42"/>
      <c r="P438" s="42"/>
      <c r="Q438" s="42"/>
      <c r="R438" s="42"/>
    </row>
    <row r="439" spans="2:18">
      <c r="B439" s="220"/>
      <c r="C439" s="222" t="s">
        <v>268</v>
      </c>
      <c r="D439" s="42"/>
      <c r="E439" s="42"/>
      <c r="F439" s="42"/>
      <c r="G439" s="42"/>
      <c r="H439" s="42"/>
      <c r="I439" s="42"/>
      <c r="J439" s="42"/>
      <c r="K439" s="42"/>
      <c r="L439" s="42"/>
      <c r="M439" s="42"/>
      <c r="N439" s="42"/>
      <c r="O439" s="42"/>
      <c r="P439" s="42"/>
      <c r="Q439" s="42"/>
      <c r="R439" s="42"/>
    </row>
    <row r="440" spans="2:18">
      <c r="B440" s="26">
        <v>5</v>
      </c>
      <c r="C440" s="221" t="s">
        <v>256</v>
      </c>
      <c r="D440" s="201" t="str">
        <f>IF(COUNTIF(D437:D439,"A")&gt;=1,"C",IF(COUNTIF(D437:D439,"A")&gt;0,"P"," "))</f>
        <v/>
      </c>
      <c r="E440" s="201" t="str">
        <f t="shared" ref="E440" si="1112">IF(COUNTIF(E437:E439,"A")&gt;=1,"C",IF(COUNTIF(E437:E439,"A")&gt;0,"P"," "))</f>
        <v/>
      </c>
      <c r="F440" s="201" t="str">
        <f t="shared" ref="F440" si="1113">IF(COUNTIF(F437:F439,"A")&gt;=1,"C",IF(COUNTIF(F437:F439,"A")&gt;0,"P"," "))</f>
        <v/>
      </c>
      <c r="G440" s="201" t="str">
        <f t="shared" ref="G440" si="1114">IF(COUNTIF(G437:G439,"A")&gt;=1,"C",IF(COUNTIF(G437:G439,"A")&gt;0,"P"," "))</f>
        <v/>
      </c>
      <c r="H440" s="201" t="str">
        <f t="shared" ref="H440" si="1115">IF(COUNTIF(H437:H439,"A")&gt;=1,"C",IF(COUNTIF(H437:H439,"A")&gt;0,"P"," "))</f>
        <v/>
      </c>
      <c r="I440" s="201" t="str">
        <f t="shared" ref="I440" si="1116">IF(COUNTIF(I437:I439,"A")&gt;=1,"C",IF(COUNTIF(I437:I439,"A")&gt;0,"P"," "))</f>
        <v/>
      </c>
      <c r="J440" s="201" t="str">
        <f t="shared" ref="J440" si="1117">IF(COUNTIF(J437:J439,"A")&gt;=1,"C",IF(COUNTIF(J437:J439,"A")&gt;0,"P"," "))</f>
        <v/>
      </c>
      <c r="K440" s="201" t="str">
        <f t="shared" ref="K440" si="1118">IF(COUNTIF(K437:K439,"A")&gt;=1,"C",IF(COUNTIF(K437:K439,"A")&gt;0,"P"," "))</f>
        <v/>
      </c>
      <c r="L440" s="201" t="str">
        <f t="shared" ref="L440" si="1119">IF(COUNTIF(L437:L439,"A")&gt;=1,"C",IF(COUNTIF(L437:L439,"A")&gt;0,"P"," "))</f>
        <v/>
      </c>
      <c r="M440" s="201" t="str">
        <f t="shared" ref="M440" si="1120">IF(COUNTIF(M437:M439,"A")&gt;=1,"C",IF(COUNTIF(M437:M439,"A")&gt;0,"P"," "))</f>
        <v/>
      </c>
      <c r="N440" s="201" t="str">
        <f t="shared" ref="N440" si="1121">IF(COUNTIF(N437:N439,"A")&gt;=1,"C",IF(COUNTIF(N437:N439,"A")&gt;0,"P"," "))</f>
        <v/>
      </c>
      <c r="O440" s="201" t="str">
        <f t="shared" ref="O440" si="1122">IF(COUNTIF(O437:O439,"A")&gt;=1,"C",IF(COUNTIF(O437:O439,"A")&gt;0,"P"," "))</f>
        <v/>
      </c>
      <c r="P440" s="201" t="str">
        <f t="shared" ref="P440" si="1123">IF(COUNTIF(P437:P439,"A")&gt;=1,"C",IF(COUNTIF(P437:P439,"A")&gt;0,"P"," "))</f>
        <v/>
      </c>
      <c r="Q440" s="201" t="str">
        <f t="shared" ref="Q440" si="1124">IF(COUNTIF(Q437:Q439,"A")&gt;=1,"C",IF(COUNTIF(Q437:Q439,"A")&gt;0,"P"," "))</f>
        <v/>
      </c>
      <c r="R440" s="201" t="str">
        <f t="shared" ref="R440" si="1125">IF(COUNTIF(R437:R439,"A")&gt;=1,"C",IF(COUNTIF(R437:R439,"A")&gt;0,"P"," "))</f>
        <v/>
      </c>
    </row>
    <row r="441" spans="2:18">
      <c r="B441" s="220"/>
      <c r="C441" s="222" t="s">
        <v>269</v>
      </c>
      <c r="D441" s="42"/>
      <c r="E441" s="42"/>
      <c r="F441" s="42"/>
      <c r="G441" s="42"/>
      <c r="H441" s="42"/>
      <c r="I441" s="42"/>
      <c r="J441" s="42"/>
      <c r="K441" s="42"/>
      <c r="L441" s="42"/>
      <c r="M441" s="42"/>
      <c r="N441" s="42"/>
      <c r="O441" s="42"/>
      <c r="P441" s="42"/>
      <c r="Q441" s="42"/>
      <c r="R441" s="42"/>
    </row>
    <row r="442" spans="2:18">
      <c r="B442" s="220"/>
      <c r="C442" s="222" t="s">
        <v>270</v>
      </c>
      <c r="D442" s="42"/>
      <c r="E442" s="42"/>
      <c r="F442" s="42"/>
      <c r="G442" s="42"/>
      <c r="H442" s="42"/>
      <c r="I442" s="42"/>
      <c r="J442" s="42"/>
      <c r="K442" s="42"/>
      <c r="L442" s="42"/>
      <c r="M442" s="42"/>
      <c r="N442" s="42"/>
      <c r="O442" s="42"/>
      <c r="P442" s="42"/>
      <c r="Q442" s="42"/>
      <c r="R442" s="42"/>
    </row>
    <row r="443" spans="2:18">
      <c r="B443" s="220"/>
      <c r="C443" s="222" t="s">
        <v>271</v>
      </c>
      <c r="D443" s="42"/>
      <c r="E443" s="42"/>
      <c r="F443" s="42"/>
      <c r="G443" s="42"/>
      <c r="H443" s="42"/>
      <c r="I443" s="42"/>
      <c r="J443" s="42"/>
      <c r="K443" s="42"/>
      <c r="L443" s="42"/>
      <c r="M443" s="42"/>
      <c r="N443" s="42"/>
      <c r="O443" s="42"/>
      <c r="P443" s="42"/>
      <c r="Q443" s="42"/>
      <c r="R443" s="42"/>
    </row>
    <row r="444" spans="2:18" ht="1.5" customHeight="1" thickBot="1">
      <c r="D444" s="201" t="str">
        <f>IF(COUNTIF(D441:D443,"A")&gt;=1,"C",IF(COUNTIF(D441:D443,"A")&gt;0,"P"," "))</f>
        <v/>
      </c>
      <c r="E444" s="201" t="str">
        <f t="shared" ref="E444" si="1126">IF(COUNTIF(E441:E443,"A")&gt;=1,"C",IF(COUNTIF(E441:E443,"A")&gt;0,"P"," "))</f>
        <v/>
      </c>
      <c r="F444" s="201" t="str">
        <f t="shared" ref="F444" si="1127">IF(COUNTIF(F441:F443,"A")&gt;=1,"C",IF(COUNTIF(F441:F443,"A")&gt;0,"P"," "))</f>
        <v/>
      </c>
      <c r="G444" s="201" t="str">
        <f t="shared" ref="G444" si="1128">IF(COUNTIF(G441:G443,"A")&gt;=1,"C",IF(COUNTIF(G441:G443,"A")&gt;0,"P"," "))</f>
        <v/>
      </c>
      <c r="H444" s="201" t="str">
        <f t="shared" ref="H444" si="1129">IF(COUNTIF(H441:H443,"A")&gt;=1,"C",IF(COUNTIF(H441:H443,"A")&gt;0,"P"," "))</f>
        <v/>
      </c>
      <c r="I444" s="201" t="str">
        <f t="shared" ref="I444" si="1130">IF(COUNTIF(I441:I443,"A")&gt;=1,"C",IF(COUNTIF(I441:I443,"A")&gt;0,"P"," "))</f>
        <v/>
      </c>
      <c r="J444" s="201" t="str">
        <f t="shared" ref="J444" si="1131">IF(COUNTIF(J441:J443,"A")&gt;=1,"C",IF(COUNTIF(J441:J443,"A")&gt;0,"P"," "))</f>
        <v/>
      </c>
      <c r="K444" s="201" t="str">
        <f t="shared" ref="K444" si="1132">IF(COUNTIF(K441:K443,"A")&gt;=1,"C",IF(COUNTIF(K441:K443,"A")&gt;0,"P"," "))</f>
        <v/>
      </c>
      <c r="L444" s="201" t="str">
        <f t="shared" ref="L444" si="1133">IF(COUNTIF(L441:L443,"A")&gt;=1,"C",IF(COUNTIF(L441:L443,"A")&gt;0,"P"," "))</f>
        <v/>
      </c>
      <c r="M444" s="201" t="str">
        <f t="shared" ref="M444" si="1134">IF(COUNTIF(M441:M443,"A")&gt;=1,"C",IF(COUNTIF(M441:M443,"A")&gt;0,"P"," "))</f>
        <v/>
      </c>
      <c r="N444" s="201" t="str">
        <f t="shared" ref="N444" si="1135">IF(COUNTIF(N441:N443,"A")&gt;=1,"C",IF(COUNTIF(N441:N443,"A")&gt;0,"P"," "))</f>
        <v/>
      </c>
      <c r="O444" s="201" t="str">
        <f t="shared" ref="O444" si="1136">IF(COUNTIF(O441:O443,"A")&gt;=1,"C",IF(COUNTIF(O441:O443,"A")&gt;0,"P"," "))</f>
        <v/>
      </c>
      <c r="P444" s="201" t="str">
        <f t="shared" ref="P444" si="1137">IF(COUNTIF(P441:P443,"A")&gt;=1,"C",IF(COUNTIF(P441:P443,"A")&gt;0,"P"," "))</f>
        <v/>
      </c>
      <c r="Q444" s="201" t="str">
        <f t="shared" ref="Q444" si="1138">IF(COUNTIF(Q441:Q443,"A")&gt;=1,"C",IF(COUNTIF(Q441:Q443,"A")&gt;0,"P"," "))</f>
        <v/>
      </c>
      <c r="R444" s="201" t="str">
        <f t="shared" ref="R444" si="1139">IF(COUNTIF(R441:R443,"A")&gt;=1,"C",IF(COUNTIF(R441:R443,"A")&gt;0,"P"," "))</f>
        <v/>
      </c>
    </row>
    <row r="445" spans="2:18" ht="13.5" thickBot="1">
      <c r="C445" s="67" t="s">
        <v>56</v>
      </c>
      <c r="D445" s="215" t="str">
        <f>IF(COUNTIF(D428:D444,"C")&gt;4,"C",IF(COUNTIF(D428:D444,"C")&gt;0,"P"," "))</f>
        <v/>
      </c>
      <c r="E445" s="215" t="str">
        <f t="shared" ref="E445:R445" si="1140">IF(COUNTIF(E428:E444,"C")&gt;4,"C",IF(COUNTIF(E428:E444,"C")&gt;0,"P"," "))</f>
        <v/>
      </c>
      <c r="F445" s="215" t="str">
        <f t="shared" si="1140"/>
        <v/>
      </c>
      <c r="G445" s="215" t="str">
        <f t="shared" si="1140"/>
        <v/>
      </c>
      <c r="H445" s="215" t="str">
        <f t="shared" si="1140"/>
        <v/>
      </c>
      <c r="I445" s="215" t="str">
        <f t="shared" si="1140"/>
        <v/>
      </c>
      <c r="J445" s="215" t="str">
        <f t="shared" si="1140"/>
        <v/>
      </c>
      <c r="K445" s="215" t="str">
        <f t="shared" si="1140"/>
        <v/>
      </c>
      <c r="L445" s="215" t="str">
        <f t="shared" si="1140"/>
        <v/>
      </c>
      <c r="M445" s="215" t="str">
        <f t="shared" si="1140"/>
        <v/>
      </c>
      <c r="N445" s="215" t="str">
        <f t="shared" si="1140"/>
        <v/>
      </c>
      <c r="O445" s="215" t="str">
        <f t="shared" si="1140"/>
        <v/>
      </c>
      <c r="P445" s="215" t="str">
        <f t="shared" si="1140"/>
        <v/>
      </c>
      <c r="Q445" s="215" t="str">
        <f t="shared" si="1140"/>
        <v/>
      </c>
      <c r="R445" s="215" t="str">
        <f t="shared" si="1140"/>
        <v/>
      </c>
    </row>
    <row r="446" spans="2:18" ht="15">
      <c r="B446" s="218" t="s">
        <v>245</v>
      </c>
    </row>
    <row r="447" spans="2:18">
      <c r="B447" s="26">
        <v>1</v>
      </c>
      <c r="C447" s="225" t="s">
        <v>272</v>
      </c>
    </row>
    <row r="448" spans="2:18">
      <c r="B448" s="219"/>
      <c r="C448" s="222" t="s">
        <v>277</v>
      </c>
      <c r="D448" s="42"/>
      <c r="E448" s="42"/>
      <c r="F448" s="42"/>
      <c r="G448" s="42"/>
      <c r="H448" s="42"/>
      <c r="I448" s="42"/>
      <c r="J448" s="42"/>
      <c r="K448" s="42"/>
      <c r="L448" s="42"/>
      <c r="M448" s="42"/>
      <c r="N448" s="42"/>
      <c r="O448" s="42"/>
      <c r="P448" s="42"/>
      <c r="Q448" s="42"/>
      <c r="R448" s="42"/>
    </row>
    <row r="449" spans="2:18">
      <c r="B449" s="219"/>
      <c r="C449" s="222" t="s">
        <v>278</v>
      </c>
      <c r="D449" s="42"/>
      <c r="E449" s="42"/>
      <c r="F449" s="42"/>
      <c r="G449" s="42"/>
      <c r="H449" s="42"/>
      <c r="I449" s="42"/>
      <c r="J449" s="42"/>
      <c r="K449" s="42"/>
      <c r="L449" s="42"/>
      <c r="M449" s="42"/>
      <c r="N449" s="42"/>
      <c r="O449" s="42"/>
      <c r="P449" s="42"/>
      <c r="Q449" s="42"/>
      <c r="R449" s="42"/>
    </row>
    <row r="450" spans="2:18">
      <c r="B450" s="219"/>
      <c r="C450" s="222" t="s">
        <v>279</v>
      </c>
      <c r="D450" s="42"/>
      <c r="E450" s="42"/>
      <c r="F450" s="42"/>
      <c r="G450" s="42"/>
      <c r="H450" s="42"/>
      <c r="I450" s="42"/>
      <c r="J450" s="42"/>
      <c r="K450" s="42"/>
      <c r="L450" s="42"/>
      <c r="M450" s="42"/>
      <c r="N450" s="42"/>
      <c r="O450" s="42"/>
      <c r="P450" s="42"/>
      <c r="Q450" s="42"/>
      <c r="R450" s="42"/>
    </row>
    <row r="451" spans="2:18">
      <c r="B451" s="26">
        <v>2</v>
      </c>
      <c r="C451" s="221" t="s">
        <v>276</v>
      </c>
      <c r="D451" s="201" t="str">
        <f>IF(COUNTIF(D448:D450,"A")&gt;=1,"C",IF(COUNTIF(D448:D450,"A")&gt;0,"P"," "))</f>
        <v/>
      </c>
      <c r="E451" s="201" t="str">
        <f t="shared" ref="E451" si="1141">IF(COUNTIF(E448:E450,"A")&gt;=1,"C",IF(COUNTIF(E448:E450,"A")&gt;0,"P"," "))</f>
        <v/>
      </c>
      <c r="F451" s="201" t="str">
        <f t="shared" ref="F451" si="1142">IF(COUNTIF(F448:F450,"A")&gt;=1,"C",IF(COUNTIF(F448:F450,"A")&gt;0,"P"," "))</f>
        <v/>
      </c>
      <c r="G451" s="201" t="str">
        <f t="shared" ref="G451" si="1143">IF(COUNTIF(G448:G450,"A")&gt;=1,"C",IF(COUNTIF(G448:G450,"A")&gt;0,"P"," "))</f>
        <v/>
      </c>
      <c r="H451" s="201" t="str">
        <f t="shared" ref="H451" si="1144">IF(COUNTIF(H448:H450,"A")&gt;=1,"C",IF(COUNTIF(H448:H450,"A")&gt;0,"P"," "))</f>
        <v/>
      </c>
      <c r="I451" s="201" t="str">
        <f t="shared" ref="I451" si="1145">IF(COUNTIF(I448:I450,"A")&gt;=1,"C",IF(COUNTIF(I448:I450,"A")&gt;0,"P"," "))</f>
        <v/>
      </c>
      <c r="J451" s="201" t="str">
        <f t="shared" ref="J451" si="1146">IF(COUNTIF(J448:J450,"A")&gt;=1,"C",IF(COUNTIF(J448:J450,"A")&gt;0,"P"," "))</f>
        <v/>
      </c>
      <c r="K451" s="201" t="str">
        <f t="shared" ref="K451" si="1147">IF(COUNTIF(K448:K450,"A")&gt;=1,"C",IF(COUNTIF(K448:K450,"A")&gt;0,"P"," "))</f>
        <v/>
      </c>
      <c r="L451" s="201" t="str">
        <f t="shared" ref="L451" si="1148">IF(COUNTIF(L448:L450,"A")&gt;=1,"C",IF(COUNTIF(L448:L450,"A")&gt;0,"P"," "))</f>
        <v/>
      </c>
      <c r="M451" s="201" t="str">
        <f t="shared" ref="M451" si="1149">IF(COUNTIF(M448:M450,"A")&gt;=1,"C",IF(COUNTIF(M448:M450,"A")&gt;0,"P"," "))</f>
        <v/>
      </c>
      <c r="N451" s="201" t="str">
        <f t="shared" ref="N451" si="1150">IF(COUNTIF(N448:N450,"A")&gt;=1,"C",IF(COUNTIF(N448:N450,"A")&gt;0,"P"," "))</f>
        <v/>
      </c>
      <c r="O451" s="201" t="str">
        <f t="shared" ref="O451" si="1151">IF(COUNTIF(O448:O450,"A")&gt;=1,"C",IF(COUNTIF(O448:O450,"A")&gt;0,"P"," "))</f>
        <v/>
      </c>
      <c r="P451" s="201" t="str">
        <f t="shared" ref="P451" si="1152">IF(COUNTIF(P448:P450,"A")&gt;=1,"C",IF(COUNTIF(P448:P450,"A")&gt;0,"P"," "))</f>
        <v/>
      </c>
      <c r="Q451" s="201" t="str">
        <f t="shared" ref="Q451" si="1153">IF(COUNTIF(Q448:Q450,"A")&gt;=1,"C",IF(COUNTIF(Q448:Q450,"A")&gt;0,"P"," "))</f>
        <v/>
      </c>
      <c r="R451" s="201" t="str">
        <f t="shared" ref="R451" si="1154">IF(COUNTIF(R448:R450,"A")&gt;=1,"C",IF(COUNTIF(R448:R450,"A")&gt;0,"P"," "))</f>
        <v/>
      </c>
    </row>
    <row r="452" spans="2:18">
      <c r="B452" s="220"/>
      <c r="C452" s="222" t="s">
        <v>280</v>
      </c>
      <c r="D452" s="42"/>
      <c r="E452" s="42"/>
      <c r="F452" s="42"/>
      <c r="G452" s="42"/>
      <c r="H452" s="42"/>
      <c r="I452" s="42"/>
      <c r="J452" s="42"/>
      <c r="K452" s="42"/>
      <c r="L452" s="42"/>
      <c r="M452" s="42"/>
      <c r="N452" s="42"/>
      <c r="O452" s="42"/>
      <c r="P452" s="42"/>
      <c r="Q452" s="42"/>
      <c r="R452" s="42"/>
    </row>
    <row r="453" spans="2:18">
      <c r="B453" s="220"/>
      <c r="C453" s="222" t="s">
        <v>281</v>
      </c>
      <c r="D453" s="42"/>
      <c r="E453" s="42"/>
      <c r="F453" s="42"/>
      <c r="G453" s="42"/>
      <c r="H453" s="42"/>
      <c r="I453" s="42"/>
      <c r="J453" s="42"/>
      <c r="K453" s="42"/>
      <c r="L453" s="42"/>
      <c r="M453" s="42"/>
      <c r="N453" s="42"/>
      <c r="O453" s="42"/>
      <c r="P453" s="42"/>
      <c r="Q453" s="42"/>
      <c r="R453" s="42"/>
    </row>
    <row r="454" spans="2:18">
      <c r="B454" s="220"/>
      <c r="C454" s="222" t="s">
        <v>282</v>
      </c>
      <c r="D454" s="42"/>
      <c r="E454" s="42"/>
      <c r="F454" s="42"/>
      <c r="G454" s="42"/>
      <c r="H454" s="42"/>
      <c r="I454" s="42"/>
      <c r="J454" s="42"/>
      <c r="K454" s="42"/>
      <c r="L454" s="42"/>
      <c r="M454" s="42"/>
      <c r="N454" s="42"/>
      <c r="O454" s="42"/>
      <c r="P454" s="42"/>
      <c r="Q454" s="42"/>
      <c r="R454" s="42"/>
    </row>
    <row r="455" spans="2:18">
      <c r="B455" s="26">
        <v>3</v>
      </c>
      <c r="C455" s="221" t="s">
        <v>273</v>
      </c>
      <c r="D455" s="201" t="str">
        <f>IF(COUNTIF(D452:D454,"A")&gt;=1,"C",IF(COUNTIF(D452:D454,"A")&gt;0,"P"," "))</f>
        <v/>
      </c>
      <c r="E455" s="201" t="str">
        <f t="shared" ref="E455" si="1155">IF(COUNTIF(E452:E454,"A")&gt;=1,"C",IF(COUNTIF(E452:E454,"A")&gt;0,"P"," "))</f>
        <v/>
      </c>
      <c r="F455" s="201" t="str">
        <f t="shared" ref="F455" si="1156">IF(COUNTIF(F452:F454,"A")&gt;=1,"C",IF(COUNTIF(F452:F454,"A")&gt;0,"P"," "))</f>
        <v/>
      </c>
      <c r="G455" s="201" t="str">
        <f t="shared" ref="G455" si="1157">IF(COUNTIF(G452:G454,"A")&gt;=1,"C",IF(COUNTIF(G452:G454,"A")&gt;0,"P"," "))</f>
        <v/>
      </c>
      <c r="H455" s="201" t="str">
        <f t="shared" ref="H455" si="1158">IF(COUNTIF(H452:H454,"A")&gt;=1,"C",IF(COUNTIF(H452:H454,"A")&gt;0,"P"," "))</f>
        <v/>
      </c>
      <c r="I455" s="201" t="str">
        <f t="shared" ref="I455" si="1159">IF(COUNTIF(I452:I454,"A")&gt;=1,"C",IF(COUNTIF(I452:I454,"A")&gt;0,"P"," "))</f>
        <v/>
      </c>
      <c r="J455" s="201" t="str">
        <f t="shared" ref="J455" si="1160">IF(COUNTIF(J452:J454,"A")&gt;=1,"C",IF(COUNTIF(J452:J454,"A")&gt;0,"P"," "))</f>
        <v/>
      </c>
      <c r="K455" s="201" t="str">
        <f t="shared" ref="K455" si="1161">IF(COUNTIF(K452:K454,"A")&gt;=1,"C",IF(COUNTIF(K452:K454,"A")&gt;0,"P"," "))</f>
        <v/>
      </c>
      <c r="L455" s="201" t="str">
        <f t="shared" ref="L455" si="1162">IF(COUNTIF(L452:L454,"A")&gt;=1,"C",IF(COUNTIF(L452:L454,"A")&gt;0,"P"," "))</f>
        <v/>
      </c>
      <c r="M455" s="201" t="str">
        <f t="shared" ref="M455" si="1163">IF(COUNTIF(M452:M454,"A")&gt;=1,"C",IF(COUNTIF(M452:M454,"A")&gt;0,"P"," "))</f>
        <v/>
      </c>
      <c r="N455" s="201" t="str">
        <f t="shared" ref="N455" si="1164">IF(COUNTIF(N452:N454,"A")&gt;=1,"C",IF(COUNTIF(N452:N454,"A")&gt;0,"P"," "))</f>
        <v/>
      </c>
      <c r="O455" s="201" t="str">
        <f t="shared" ref="O455" si="1165">IF(COUNTIF(O452:O454,"A")&gt;=1,"C",IF(COUNTIF(O452:O454,"A")&gt;0,"P"," "))</f>
        <v/>
      </c>
      <c r="P455" s="201" t="str">
        <f t="shared" ref="P455" si="1166">IF(COUNTIF(P452:P454,"A")&gt;=1,"C",IF(COUNTIF(P452:P454,"A")&gt;0,"P"," "))</f>
        <v/>
      </c>
      <c r="Q455" s="201" t="str">
        <f t="shared" ref="Q455" si="1167">IF(COUNTIF(Q452:Q454,"A")&gt;=1,"C",IF(COUNTIF(Q452:Q454,"A")&gt;0,"P"," "))</f>
        <v/>
      </c>
      <c r="R455" s="201" t="str">
        <f t="shared" ref="R455" si="1168">IF(COUNTIF(R452:R454,"A")&gt;=1,"C",IF(COUNTIF(R452:R454,"A")&gt;0,"P"," "))</f>
        <v/>
      </c>
    </row>
    <row r="456" spans="2:18">
      <c r="B456" s="220"/>
      <c r="C456" s="222" t="s">
        <v>283</v>
      </c>
      <c r="D456" s="42"/>
      <c r="E456" s="42"/>
      <c r="F456" s="42"/>
      <c r="G456" s="42"/>
      <c r="H456" s="42"/>
      <c r="I456" s="42"/>
      <c r="J456" s="42"/>
      <c r="K456" s="42"/>
      <c r="L456" s="42"/>
      <c r="M456" s="42"/>
      <c r="N456" s="42"/>
      <c r="O456" s="42"/>
      <c r="P456" s="42"/>
      <c r="Q456" s="42"/>
      <c r="R456" s="42"/>
    </row>
    <row r="457" spans="2:18">
      <c r="B457" s="220"/>
      <c r="C457" s="222" t="s">
        <v>284</v>
      </c>
      <c r="D457" s="42"/>
      <c r="E457" s="42"/>
      <c r="F457" s="42"/>
      <c r="G457" s="42"/>
      <c r="H457" s="42"/>
      <c r="I457" s="42"/>
      <c r="J457" s="42"/>
      <c r="K457" s="42"/>
      <c r="L457" s="42"/>
      <c r="M457" s="42"/>
      <c r="N457" s="42"/>
      <c r="O457" s="42"/>
      <c r="P457" s="42"/>
      <c r="Q457" s="42"/>
      <c r="R457" s="42"/>
    </row>
    <row r="458" spans="2:18">
      <c r="B458" s="220"/>
      <c r="C458" s="222" t="s">
        <v>285</v>
      </c>
      <c r="D458" s="42"/>
      <c r="E458" s="42"/>
      <c r="F458" s="42"/>
      <c r="G458" s="42"/>
      <c r="H458" s="42"/>
      <c r="I458" s="42"/>
      <c r="J458" s="42"/>
      <c r="K458" s="42"/>
      <c r="L458" s="42"/>
      <c r="M458" s="42"/>
      <c r="N458" s="42"/>
      <c r="O458" s="42"/>
      <c r="P458" s="42"/>
      <c r="Q458" s="42"/>
      <c r="R458" s="42"/>
    </row>
    <row r="459" spans="2:18">
      <c r="B459" s="26">
        <v>4</v>
      </c>
      <c r="C459" s="221" t="s">
        <v>274</v>
      </c>
      <c r="D459" s="201" t="str">
        <f>IF(COUNTIF(D456:D458,"A")&gt;=1,"C",IF(COUNTIF(D456:D458,"A")&gt;0,"P"," "))</f>
        <v/>
      </c>
      <c r="E459" s="201" t="str">
        <f t="shared" ref="E459" si="1169">IF(COUNTIF(E456:E458,"A")&gt;=1,"C",IF(COUNTIF(E456:E458,"A")&gt;0,"P"," "))</f>
        <v/>
      </c>
      <c r="F459" s="201" t="str">
        <f t="shared" ref="F459" si="1170">IF(COUNTIF(F456:F458,"A")&gt;=1,"C",IF(COUNTIF(F456:F458,"A")&gt;0,"P"," "))</f>
        <v/>
      </c>
      <c r="G459" s="201" t="str">
        <f t="shared" ref="G459" si="1171">IF(COUNTIF(G456:G458,"A")&gt;=1,"C",IF(COUNTIF(G456:G458,"A")&gt;0,"P"," "))</f>
        <v/>
      </c>
      <c r="H459" s="201" t="str">
        <f t="shared" ref="H459" si="1172">IF(COUNTIF(H456:H458,"A")&gt;=1,"C",IF(COUNTIF(H456:H458,"A")&gt;0,"P"," "))</f>
        <v/>
      </c>
      <c r="I459" s="201" t="str">
        <f t="shared" ref="I459" si="1173">IF(COUNTIF(I456:I458,"A")&gt;=1,"C",IF(COUNTIF(I456:I458,"A")&gt;0,"P"," "))</f>
        <v/>
      </c>
      <c r="J459" s="201" t="str">
        <f t="shared" ref="J459" si="1174">IF(COUNTIF(J456:J458,"A")&gt;=1,"C",IF(COUNTIF(J456:J458,"A")&gt;0,"P"," "))</f>
        <v/>
      </c>
      <c r="K459" s="201" t="str">
        <f t="shared" ref="K459" si="1175">IF(COUNTIF(K456:K458,"A")&gt;=1,"C",IF(COUNTIF(K456:K458,"A")&gt;0,"P"," "))</f>
        <v/>
      </c>
      <c r="L459" s="201" t="str">
        <f t="shared" ref="L459" si="1176">IF(COUNTIF(L456:L458,"A")&gt;=1,"C",IF(COUNTIF(L456:L458,"A")&gt;0,"P"," "))</f>
        <v/>
      </c>
      <c r="M459" s="201" t="str">
        <f t="shared" ref="M459" si="1177">IF(COUNTIF(M456:M458,"A")&gt;=1,"C",IF(COUNTIF(M456:M458,"A")&gt;0,"P"," "))</f>
        <v/>
      </c>
      <c r="N459" s="201" t="str">
        <f t="shared" ref="N459" si="1178">IF(COUNTIF(N456:N458,"A")&gt;=1,"C",IF(COUNTIF(N456:N458,"A")&gt;0,"P"," "))</f>
        <v/>
      </c>
      <c r="O459" s="201" t="str">
        <f t="shared" ref="O459" si="1179">IF(COUNTIF(O456:O458,"A")&gt;=1,"C",IF(COUNTIF(O456:O458,"A")&gt;0,"P"," "))</f>
        <v/>
      </c>
      <c r="P459" s="201" t="str">
        <f t="shared" ref="P459" si="1180">IF(COUNTIF(P456:P458,"A")&gt;=1,"C",IF(COUNTIF(P456:P458,"A")&gt;0,"P"," "))</f>
        <v/>
      </c>
      <c r="Q459" s="201" t="str">
        <f t="shared" ref="Q459" si="1181">IF(COUNTIF(Q456:Q458,"A")&gt;=1,"C",IF(COUNTIF(Q456:Q458,"A")&gt;0,"P"," "))</f>
        <v/>
      </c>
      <c r="R459" s="201" t="str">
        <f t="shared" ref="R459" si="1182">IF(COUNTIF(R456:R458,"A")&gt;=1,"C",IF(COUNTIF(R456:R458,"A")&gt;0,"P"," "))</f>
        <v/>
      </c>
    </row>
    <row r="460" spans="2:18">
      <c r="B460" s="220"/>
      <c r="C460" s="222" t="s">
        <v>286</v>
      </c>
      <c r="D460" s="42"/>
      <c r="E460" s="42"/>
      <c r="F460" s="42"/>
      <c r="G460" s="42"/>
      <c r="H460" s="42"/>
      <c r="I460" s="42"/>
      <c r="J460" s="42"/>
      <c r="K460" s="42"/>
      <c r="L460" s="42"/>
      <c r="M460" s="42"/>
      <c r="N460" s="42"/>
      <c r="O460" s="42"/>
      <c r="P460" s="42"/>
      <c r="Q460" s="42"/>
      <c r="R460" s="42"/>
    </row>
    <row r="461" spans="2:18">
      <c r="B461" s="220"/>
      <c r="C461" s="222" t="s">
        <v>287</v>
      </c>
      <c r="D461" s="42"/>
      <c r="E461" s="42"/>
      <c r="F461" s="42"/>
      <c r="G461" s="42"/>
      <c r="H461" s="42"/>
      <c r="I461" s="42"/>
      <c r="J461" s="42"/>
      <c r="K461" s="42"/>
      <c r="L461" s="42"/>
      <c r="M461" s="42"/>
      <c r="N461" s="42"/>
      <c r="O461" s="42"/>
      <c r="P461" s="42"/>
      <c r="Q461" s="42"/>
      <c r="R461" s="42"/>
    </row>
    <row r="462" spans="2:18">
      <c r="B462" s="220"/>
      <c r="C462" s="222" t="s">
        <v>288</v>
      </c>
      <c r="D462" s="42"/>
      <c r="E462" s="42"/>
      <c r="F462" s="42"/>
      <c r="G462" s="42"/>
      <c r="H462" s="42"/>
      <c r="I462" s="42"/>
      <c r="J462" s="42"/>
      <c r="K462" s="42"/>
      <c r="L462" s="42"/>
      <c r="M462" s="42"/>
      <c r="N462" s="42"/>
      <c r="O462" s="42"/>
      <c r="P462" s="42"/>
      <c r="Q462" s="42"/>
      <c r="R462" s="42"/>
    </row>
    <row r="463" spans="2:18">
      <c r="B463" s="26">
        <v>5</v>
      </c>
      <c r="C463" s="221" t="s">
        <v>275</v>
      </c>
      <c r="D463" s="201" t="str">
        <f>IF(COUNTIF(D460:D462,"A")&gt;=1,"C",IF(COUNTIF(D460:D462,"A")&gt;0,"P"," "))</f>
        <v/>
      </c>
      <c r="E463" s="201" t="str">
        <f t="shared" ref="E463" si="1183">IF(COUNTIF(E460:E462,"A")&gt;=1,"C",IF(COUNTIF(E460:E462,"A")&gt;0,"P"," "))</f>
        <v/>
      </c>
      <c r="F463" s="201" t="str">
        <f t="shared" ref="F463" si="1184">IF(COUNTIF(F460:F462,"A")&gt;=1,"C",IF(COUNTIF(F460:F462,"A")&gt;0,"P"," "))</f>
        <v/>
      </c>
      <c r="G463" s="201" t="str">
        <f t="shared" ref="G463" si="1185">IF(COUNTIF(G460:G462,"A")&gt;=1,"C",IF(COUNTIF(G460:G462,"A")&gt;0,"P"," "))</f>
        <v/>
      </c>
      <c r="H463" s="201" t="str">
        <f t="shared" ref="H463" si="1186">IF(COUNTIF(H460:H462,"A")&gt;=1,"C",IF(COUNTIF(H460:H462,"A")&gt;0,"P"," "))</f>
        <v/>
      </c>
      <c r="I463" s="201" t="str">
        <f t="shared" ref="I463" si="1187">IF(COUNTIF(I460:I462,"A")&gt;=1,"C",IF(COUNTIF(I460:I462,"A")&gt;0,"P"," "))</f>
        <v/>
      </c>
      <c r="J463" s="201" t="str">
        <f t="shared" ref="J463" si="1188">IF(COUNTIF(J460:J462,"A")&gt;=1,"C",IF(COUNTIF(J460:J462,"A")&gt;0,"P"," "))</f>
        <v/>
      </c>
      <c r="K463" s="201" t="str">
        <f t="shared" ref="K463" si="1189">IF(COUNTIF(K460:K462,"A")&gt;=1,"C",IF(COUNTIF(K460:K462,"A")&gt;0,"P"," "))</f>
        <v/>
      </c>
      <c r="L463" s="201" t="str">
        <f t="shared" ref="L463" si="1190">IF(COUNTIF(L460:L462,"A")&gt;=1,"C",IF(COUNTIF(L460:L462,"A")&gt;0,"P"," "))</f>
        <v/>
      </c>
      <c r="M463" s="201" t="str">
        <f t="shared" ref="M463" si="1191">IF(COUNTIF(M460:M462,"A")&gt;=1,"C",IF(COUNTIF(M460:M462,"A")&gt;0,"P"," "))</f>
        <v/>
      </c>
      <c r="N463" s="201" t="str">
        <f t="shared" ref="N463" si="1192">IF(COUNTIF(N460:N462,"A")&gt;=1,"C",IF(COUNTIF(N460:N462,"A")&gt;0,"P"," "))</f>
        <v/>
      </c>
      <c r="O463" s="201" t="str">
        <f t="shared" ref="O463" si="1193">IF(COUNTIF(O460:O462,"A")&gt;=1,"C",IF(COUNTIF(O460:O462,"A")&gt;0,"P"," "))</f>
        <v/>
      </c>
      <c r="P463" s="201" t="str">
        <f t="shared" ref="P463" si="1194">IF(COUNTIF(P460:P462,"A")&gt;=1,"C",IF(COUNTIF(P460:P462,"A")&gt;0,"P"," "))</f>
        <v/>
      </c>
      <c r="Q463" s="201" t="str">
        <f t="shared" ref="Q463" si="1195">IF(COUNTIF(Q460:Q462,"A")&gt;=1,"C",IF(COUNTIF(Q460:Q462,"A")&gt;0,"P"," "))</f>
        <v/>
      </c>
      <c r="R463" s="201" t="str">
        <f t="shared" ref="R463" si="1196">IF(COUNTIF(R460:R462,"A")&gt;=1,"C",IF(COUNTIF(R460:R462,"A")&gt;0,"P"," "))</f>
        <v/>
      </c>
    </row>
    <row r="464" spans="2:18">
      <c r="B464" s="220"/>
      <c r="C464" s="222" t="s">
        <v>289</v>
      </c>
      <c r="D464" s="42"/>
      <c r="E464" s="42"/>
      <c r="F464" s="42"/>
      <c r="G464" s="42"/>
      <c r="H464" s="42"/>
      <c r="I464" s="42"/>
      <c r="J464" s="42"/>
      <c r="K464" s="42"/>
      <c r="L464" s="42"/>
      <c r="M464" s="42"/>
      <c r="N464" s="42"/>
      <c r="O464" s="42"/>
      <c r="P464" s="42"/>
      <c r="Q464" s="42"/>
      <c r="R464" s="42"/>
    </row>
    <row r="465" spans="2:18">
      <c r="B465" s="220"/>
      <c r="C465" s="222" t="s">
        <v>290</v>
      </c>
      <c r="D465" s="42"/>
      <c r="E465" s="42"/>
      <c r="F465" s="42"/>
      <c r="G465" s="42"/>
      <c r="H465" s="42"/>
      <c r="I465" s="42"/>
      <c r="J465" s="42"/>
      <c r="K465" s="42"/>
      <c r="L465" s="42"/>
      <c r="M465" s="42"/>
      <c r="N465" s="42"/>
      <c r="O465" s="42"/>
      <c r="P465" s="42"/>
      <c r="Q465" s="42"/>
      <c r="R465" s="42"/>
    </row>
    <row r="466" spans="2:18">
      <c r="B466" s="220"/>
      <c r="C466" s="222" t="s">
        <v>291</v>
      </c>
      <c r="D466" s="42"/>
      <c r="E466" s="42"/>
      <c r="F466" s="42"/>
      <c r="G466" s="42"/>
      <c r="H466" s="42"/>
      <c r="I466" s="42"/>
      <c r="J466" s="42"/>
      <c r="K466" s="42"/>
      <c r="L466" s="42"/>
      <c r="M466" s="42"/>
      <c r="N466" s="42"/>
      <c r="O466" s="42"/>
      <c r="P466" s="42"/>
      <c r="Q466" s="42"/>
      <c r="R466" s="42"/>
    </row>
    <row r="467" spans="2:18" ht="1.5" customHeight="1" thickBot="1">
      <c r="D467" s="201" t="str">
        <f>IF(COUNTIF(D464:D466,"A")&gt;=1,"C",IF(COUNTIF(D464:D466,"A")&gt;0,"P"," "))</f>
        <v/>
      </c>
      <c r="E467" s="201" t="str">
        <f t="shared" ref="E467" si="1197">IF(COUNTIF(E464:E466,"A")&gt;=1,"C",IF(COUNTIF(E464:E466,"A")&gt;0,"P"," "))</f>
        <v/>
      </c>
      <c r="F467" s="201" t="str">
        <f t="shared" ref="F467" si="1198">IF(COUNTIF(F464:F466,"A")&gt;=1,"C",IF(COUNTIF(F464:F466,"A")&gt;0,"P"," "))</f>
        <v/>
      </c>
      <c r="G467" s="201" t="str">
        <f t="shared" ref="G467" si="1199">IF(COUNTIF(G464:G466,"A")&gt;=1,"C",IF(COUNTIF(G464:G466,"A")&gt;0,"P"," "))</f>
        <v/>
      </c>
      <c r="H467" s="201" t="str">
        <f t="shared" ref="H467" si="1200">IF(COUNTIF(H464:H466,"A")&gt;=1,"C",IF(COUNTIF(H464:H466,"A")&gt;0,"P"," "))</f>
        <v/>
      </c>
      <c r="I467" s="201" t="str">
        <f t="shared" ref="I467" si="1201">IF(COUNTIF(I464:I466,"A")&gt;=1,"C",IF(COUNTIF(I464:I466,"A")&gt;0,"P"," "))</f>
        <v/>
      </c>
      <c r="J467" s="201" t="str">
        <f t="shared" ref="J467" si="1202">IF(COUNTIF(J464:J466,"A")&gt;=1,"C",IF(COUNTIF(J464:J466,"A")&gt;0,"P"," "))</f>
        <v/>
      </c>
      <c r="K467" s="201" t="str">
        <f t="shared" ref="K467" si="1203">IF(COUNTIF(K464:K466,"A")&gt;=1,"C",IF(COUNTIF(K464:K466,"A")&gt;0,"P"," "))</f>
        <v/>
      </c>
      <c r="L467" s="201" t="str">
        <f t="shared" ref="L467" si="1204">IF(COUNTIF(L464:L466,"A")&gt;=1,"C",IF(COUNTIF(L464:L466,"A")&gt;0,"P"," "))</f>
        <v/>
      </c>
      <c r="M467" s="201" t="str">
        <f t="shared" ref="M467" si="1205">IF(COUNTIF(M464:M466,"A")&gt;=1,"C",IF(COUNTIF(M464:M466,"A")&gt;0,"P"," "))</f>
        <v/>
      </c>
      <c r="N467" s="201" t="str">
        <f t="shared" ref="N467" si="1206">IF(COUNTIF(N464:N466,"A")&gt;=1,"C",IF(COUNTIF(N464:N466,"A")&gt;0,"P"," "))</f>
        <v/>
      </c>
      <c r="O467" s="201" t="str">
        <f t="shared" ref="O467" si="1207">IF(COUNTIF(O464:O466,"A")&gt;=1,"C",IF(COUNTIF(O464:O466,"A")&gt;0,"P"," "))</f>
        <v/>
      </c>
      <c r="P467" s="201" t="str">
        <f t="shared" ref="P467" si="1208">IF(COUNTIF(P464:P466,"A")&gt;=1,"C",IF(COUNTIF(P464:P466,"A")&gt;0,"P"," "))</f>
        <v/>
      </c>
      <c r="Q467" s="201" t="str">
        <f t="shared" ref="Q467" si="1209">IF(COUNTIF(Q464:Q466,"A")&gt;=1,"C",IF(COUNTIF(Q464:Q466,"A")&gt;0,"P"," "))</f>
        <v/>
      </c>
      <c r="R467" s="201" t="str">
        <f t="shared" ref="R467" si="1210">IF(COUNTIF(R464:R466,"A")&gt;=1,"C",IF(COUNTIF(R464:R466,"A")&gt;0,"P"," "))</f>
        <v/>
      </c>
    </row>
    <row r="468" spans="2:18" ht="13.5" thickBot="1">
      <c r="C468" s="67" t="s">
        <v>56</v>
      </c>
      <c r="D468" s="215" t="str">
        <f>IF(COUNTIF(D451:D467,"C")&gt;4,"C",IF(COUNTIF(D451:D467,"C")&gt;0,"P"," "))</f>
        <v/>
      </c>
      <c r="E468" s="215" t="str">
        <f t="shared" ref="E468:R468" si="1211">IF(COUNTIF(E451:E467,"C")&gt;4,"C",IF(COUNTIF(E451:E467,"C")&gt;0,"P"," "))</f>
        <v/>
      </c>
      <c r="F468" s="215" t="str">
        <f t="shared" si="1211"/>
        <v/>
      </c>
      <c r="G468" s="215" t="str">
        <f t="shared" si="1211"/>
        <v/>
      </c>
      <c r="H468" s="215" t="str">
        <f t="shared" si="1211"/>
        <v/>
      </c>
      <c r="I468" s="215" t="str">
        <f t="shared" si="1211"/>
        <v/>
      </c>
      <c r="J468" s="215" t="str">
        <f t="shared" si="1211"/>
        <v/>
      </c>
      <c r="K468" s="215" t="str">
        <f t="shared" si="1211"/>
        <v/>
      </c>
      <c r="L468" s="215" t="str">
        <f t="shared" si="1211"/>
        <v/>
      </c>
      <c r="M468" s="215" t="str">
        <f t="shared" si="1211"/>
        <v/>
      </c>
      <c r="N468" s="215" t="str">
        <f t="shared" si="1211"/>
        <v/>
      </c>
      <c r="O468" s="215" t="str">
        <f t="shared" si="1211"/>
        <v/>
      </c>
      <c r="P468" s="215" t="str">
        <f t="shared" si="1211"/>
        <v/>
      </c>
      <c r="Q468" s="215" t="str">
        <f t="shared" si="1211"/>
        <v/>
      </c>
      <c r="R468" s="215" t="str">
        <f t="shared" si="1211"/>
        <v/>
      </c>
    </row>
    <row r="469" spans="2:18" ht="15">
      <c r="B469" s="218" t="s">
        <v>246</v>
      </c>
    </row>
    <row r="470" spans="2:18">
      <c r="B470" s="26">
        <v>1</v>
      </c>
      <c r="C470" s="225" t="s">
        <v>292</v>
      </c>
    </row>
    <row r="471" spans="2:18">
      <c r="B471" s="219"/>
      <c r="C471" s="222" t="s">
        <v>297</v>
      </c>
      <c r="D471" s="42"/>
      <c r="E471" s="42"/>
      <c r="F471" s="42"/>
      <c r="G471" s="42"/>
      <c r="H471" s="42"/>
      <c r="I471" s="42"/>
      <c r="J471" s="42"/>
      <c r="K471" s="42"/>
      <c r="L471" s="42"/>
      <c r="M471" s="42"/>
      <c r="N471" s="42"/>
      <c r="O471" s="42"/>
      <c r="P471" s="42"/>
      <c r="Q471" s="42"/>
      <c r="R471" s="42"/>
    </row>
    <row r="472" spans="2:18">
      <c r="B472" s="219"/>
      <c r="C472" s="222" t="s">
        <v>298</v>
      </c>
      <c r="D472" s="42"/>
      <c r="E472" s="42"/>
      <c r="F472" s="42"/>
      <c r="G472" s="42"/>
      <c r="H472" s="42"/>
      <c r="I472" s="42"/>
      <c r="J472" s="42"/>
      <c r="K472" s="42"/>
      <c r="L472" s="42"/>
      <c r="M472" s="42"/>
      <c r="N472" s="42"/>
      <c r="O472" s="42"/>
      <c r="P472" s="42"/>
      <c r="Q472" s="42"/>
      <c r="R472" s="42"/>
    </row>
    <row r="473" spans="2:18">
      <c r="B473" s="219"/>
      <c r="C473" s="222" t="s">
        <v>299</v>
      </c>
      <c r="D473" s="42"/>
      <c r="E473" s="42"/>
      <c r="F473" s="42"/>
      <c r="G473" s="42"/>
      <c r="H473" s="42"/>
      <c r="I473" s="42"/>
      <c r="J473" s="42"/>
      <c r="K473" s="42"/>
      <c r="L473" s="42"/>
      <c r="M473" s="42"/>
      <c r="N473" s="42"/>
      <c r="O473" s="42"/>
      <c r="P473" s="42"/>
      <c r="Q473" s="42"/>
      <c r="R473" s="42"/>
    </row>
    <row r="474" spans="2:18">
      <c r="B474" s="26">
        <v>2</v>
      </c>
      <c r="C474" s="221" t="s">
        <v>293</v>
      </c>
      <c r="D474" s="201" t="str">
        <f>IF(COUNTIF(D471:D473,"A")&gt;=1,"C",IF(COUNTIF(D471:D473,"A")&gt;0,"P"," "))</f>
        <v/>
      </c>
      <c r="E474" s="201" t="str">
        <f t="shared" ref="E474" si="1212">IF(COUNTIF(E471:E473,"A")&gt;=1,"C",IF(COUNTIF(E471:E473,"A")&gt;0,"P"," "))</f>
        <v/>
      </c>
      <c r="F474" s="201" t="str">
        <f t="shared" ref="F474" si="1213">IF(COUNTIF(F471:F473,"A")&gt;=1,"C",IF(COUNTIF(F471:F473,"A")&gt;0,"P"," "))</f>
        <v/>
      </c>
      <c r="G474" s="201" t="str">
        <f t="shared" ref="G474" si="1214">IF(COUNTIF(G471:G473,"A")&gt;=1,"C",IF(COUNTIF(G471:G473,"A")&gt;0,"P"," "))</f>
        <v/>
      </c>
      <c r="H474" s="201" t="str">
        <f t="shared" ref="H474" si="1215">IF(COUNTIF(H471:H473,"A")&gt;=1,"C",IF(COUNTIF(H471:H473,"A")&gt;0,"P"," "))</f>
        <v/>
      </c>
      <c r="I474" s="201" t="str">
        <f t="shared" ref="I474" si="1216">IF(COUNTIF(I471:I473,"A")&gt;=1,"C",IF(COUNTIF(I471:I473,"A")&gt;0,"P"," "))</f>
        <v/>
      </c>
      <c r="J474" s="201" t="str">
        <f t="shared" ref="J474" si="1217">IF(COUNTIF(J471:J473,"A")&gt;=1,"C",IF(COUNTIF(J471:J473,"A")&gt;0,"P"," "))</f>
        <v/>
      </c>
      <c r="K474" s="201" t="str">
        <f t="shared" ref="K474" si="1218">IF(COUNTIF(K471:K473,"A")&gt;=1,"C",IF(COUNTIF(K471:K473,"A")&gt;0,"P"," "))</f>
        <v/>
      </c>
      <c r="L474" s="201" t="str">
        <f t="shared" ref="L474" si="1219">IF(COUNTIF(L471:L473,"A")&gt;=1,"C",IF(COUNTIF(L471:L473,"A")&gt;0,"P"," "))</f>
        <v/>
      </c>
      <c r="M474" s="201" t="str">
        <f t="shared" ref="M474" si="1220">IF(COUNTIF(M471:M473,"A")&gt;=1,"C",IF(COUNTIF(M471:M473,"A")&gt;0,"P"," "))</f>
        <v/>
      </c>
      <c r="N474" s="201" t="str">
        <f t="shared" ref="N474" si="1221">IF(COUNTIF(N471:N473,"A")&gt;=1,"C",IF(COUNTIF(N471:N473,"A")&gt;0,"P"," "))</f>
        <v/>
      </c>
      <c r="O474" s="201" t="str">
        <f t="shared" ref="O474" si="1222">IF(COUNTIF(O471:O473,"A")&gt;=1,"C",IF(COUNTIF(O471:O473,"A")&gt;0,"P"," "))</f>
        <v/>
      </c>
      <c r="P474" s="201" t="str">
        <f t="shared" ref="P474" si="1223">IF(COUNTIF(P471:P473,"A")&gt;=1,"C",IF(COUNTIF(P471:P473,"A")&gt;0,"P"," "))</f>
        <v/>
      </c>
      <c r="Q474" s="201" t="str">
        <f t="shared" ref="Q474" si="1224">IF(COUNTIF(Q471:Q473,"A")&gt;=1,"C",IF(COUNTIF(Q471:Q473,"A")&gt;0,"P"," "))</f>
        <v/>
      </c>
      <c r="R474" s="201" t="str">
        <f t="shared" ref="R474" si="1225">IF(COUNTIF(R471:R473,"A")&gt;=1,"C",IF(COUNTIF(R471:R473,"A")&gt;0,"P"," "))</f>
        <v/>
      </c>
    </row>
    <row r="475" spans="2:18">
      <c r="B475" s="220"/>
      <c r="C475" s="222" t="s">
        <v>300</v>
      </c>
      <c r="D475" s="42"/>
      <c r="E475" s="42"/>
      <c r="F475" s="42"/>
      <c r="G475" s="42"/>
      <c r="H475" s="42"/>
      <c r="I475" s="42"/>
      <c r="J475" s="42"/>
      <c r="K475" s="42"/>
      <c r="L475" s="42"/>
      <c r="M475" s="42"/>
      <c r="N475" s="42"/>
      <c r="O475" s="42"/>
      <c r="P475" s="42"/>
      <c r="Q475" s="42"/>
      <c r="R475" s="42"/>
    </row>
    <row r="476" spans="2:18">
      <c r="B476" s="220"/>
      <c r="C476" s="222" t="s">
        <v>301</v>
      </c>
      <c r="D476" s="42"/>
      <c r="E476" s="42"/>
      <c r="F476" s="42"/>
      <c r="G476" s="42"/>
      <c r="H476" s="42"/>
      <c r="I476" s="42"/>
      <c r="J476" s="42"/>
      <c r="K476" s="42"/>
      <c r="L476" s="42"/>
      <c r="M476" s="42"/>
      <c r="N476" s="42"/>
      <c r="O476" s="42"/>
      <c r="P476" s="42"/>
      <c r="Q476" s="42"/>
      <c r="R476" s="42"/>
    </row>
    <row r="477" spans="2:18">
      <c r="B477" s="220"/>
      <c r="C477" s="222" t="s">
        <v>302</v>
      </c>
      <c r="D477" s="42"/>
      <c r="E477" s="42"/>
      <c r="F477" s="42"/>
      <c r="G477" s="42"/>
      <c r="H477" s="42"/>
      <c r="I477" s="42"/>
      <c r="J477" s="42"/>
      <c r="K477" s="42"/>
      <c r="L477" s="42"/>
      <c r="M477" s="42"/>
      <c r="N477" s="42"/>
      <c r="O477" s="42"/>
      <c r="P477" s="42"/>
      <c r="Q477" s="42"/>
      <c r="R477" s="42"/>
    </row>
    <row r="478" spans="2:18">
      <c r="B478" s="26">
        <v>3</v>
      </c>
      <c r="C478" s="221" t="s">
        <v>294</v>
      </c>
      <c r="D478" s="201" t="str">
        <f>IF(COUNTIF(D475:D477,"A")&gt;=1,"C",IF(COUNTIF(D475:D477,"A")&gt;0,"P"," "))</f>
        <v/>
      </c>
      <c r="E478" s="201" t="str">
        <f t="shared" ref="E478" si="1226">IF(COUNTIF(E475:E477,"A")&gt;=1,"C",IF(COUNTIF(E475:E477,"A")&gt;0,"P"," "))</f>
        <v/>
      </c>
      <c r="F478" s="201" t="str">
        <f t="shared" ref="F478" si="1227">IF(COUNTIF(F475:F477,"A")&gt;=1,"C",IF(COUNTIF(F475:F477,"A")&gt;0,"P"," "))</f>
        <v/>
      </c>
      <c r="G478" s="201" t="str">
        <f t="shared" ref="G478" si="1228">IF(COUNTIF(G475:G477,"A")&gt;=1,"C",IF(COUNTIF(G475:G477,"A")&gt;0,"P"," "))</f>
        <v/>
      </c>
      <c r="H478" s="201" t="str">
        <f t="shared" ref="H478" si="1229">IF(COUNTIF(H475:H477,"A")&gt;=1,"C",IF(COUNTIF(H475:H477,"A")&gt;0,"P"," "))</f>
        <v/>
      </c>
      <c r="I478" s="201" t="str">
        <f t="shared" ref="I478" si="1230">IF(COUNTIF(I475:I477,"A")&gt;=1,"C",IF(COUNTIF(I475:I477,"A")&gt;0,"P"," "))</f>
        <v/>
      </c>
      <c r="J478" s="201" t="str">
        <f t="shared" ref="J478" si="1231">IF(COUNTIF(J475:J477,"A")&gt;=1,"C",IF(COUNTIF(J475:J477,"A")&gt;0,"P"," "))</f>
        <v/>
      </c>
      <c r="K478" s="201" t="str">
        <f t="shared" ref="K478" si="1232">IF(COUNTIF(K475:K477,"A")&gt;=1,"C",IF(COUNTIF(K475:K477,"A")&gt;0,"P"," "))</f>
        <v/>
      </c>
      <c r="L478" s="201" t="str">
        <f t="shared" ref="L478" si="1233">IF(COUNTIF(L475:L477,"A")&gt;=1,"C",IF(COUNTIF(L475:L477,"A")&gt;0,"P"," "))</f>
        <v/>
      </c>
      <c r="M478" s="201" t="str">
        <f t="shared" ref="M478" si="1234">IF(COUNTIF(M475:M477,"A")&gt;=1,"C",IF(COUNTIF(M475:M477,"A")&gt;0,"P"," "))</f>
        <v/>
      </c>
      <c r="N478" s="201" t="str">
        <f t="shared" ref="N478" si="1235">IF(COUNTIF(N475:N477,"A")&gt;=1,"C",IF(COUNTIF(N475:N477,"A")&gt;0,"P"," "))</f>
        <v/>
      </c>
      <c r="O478" s="201" t="str">
        <f t="shared" ref="O478" si="1236">IF(COUNTIF(O475:O477,"A")&gt;=1,"C",IF(COUNTIF(O475:O477,"A")&gt;0,"P"," "))</f>
        <v/>
      </c>
      <c r="P478" s="201" t="str">
        <f t="shared" ref="P478" si="1237">IF(COUNTIF(P475:P477,"A")&gt;=1,"C",IF(COUNTIF(P475:P477,"A")&gt;0,"P"," "))</f>
        <v/>
      </c>
      <c r="Q478" s="201" t="str">
        <f t="shared" ref="Q478" si="1238">IF(COUNTIF(Q475:Q477,"A")&gt;=1,"C",IF(COUNTIF(Q475:Q477,"A")&gt;0,"P"," "))</f>
        <v/>
      </c>
      <c r="R478" s="201" t="str">
        <f t="shared" ref="R478" si="1239">IF(COUNTIF(R475:R477,"A")&gt;=1,"C",IF(COUNTIF(R475:R477,"A")&gt;0,"P"," "))</f>
        <v/>
      </c>
    </row>
    <row r="479" spans="2:18">
      <c r="B479" s="220"/>
      <c r="C479" s="222" t="s">
        <v>303</v>
      </c>
      <c r="D479" s="42"/>
      <c r="E479" s="42"/>
      <c r="F479" s="42"/>
      <c r="G479" s="42"/>
      <c r="H479" s="42"/>
      <c r="I479" s="42"/>
      <c r="J479" s="42"/>
      <c r="K479" s="42"/>
      <c r="L479" s="42"/>
      <c r="M479" s="42"/>
      <c r="N479" s="42"/>
      <c r="O479" s="42"/>
      <c r="P479" s="42"/>
      <c r="Q479" s="42"/>
      <c r="R479" s="42"/>
    </row>
    <row r="480" spans="2:18">
      <c r="B480" s="220"/>
      <c r="C480" s="222" t="s">
        <v>304</v>
      </c>
      <c r="D480" s="42"/>
      <c r="E480" s="42"/>
      <c r="F480" s="42"/>
      <c r="G480" s="42"/>
      <c r="H480" s="42"/>
      <c r="I480" s="42"/>
      <c r="J480" s="42"/>
      <c r="K480" s="42"/>
      <c r="L480" s="42"/>
      <c r="M480" s="42"/>
      <c r="N480" s="42"/>
      <c r="O480" s="42"/>
      <c r="P480" s="42"/>
      <c r="Q480" s="42"/>
      <c r="R480" s="42"/>
    </row>
    <row r="481" spans="2:18">
      <c r="B481" s="220"/>
      <c r="C481" s="222" t="s">
        <v>305</v>
      </c>
      <c r="D481" s="42"/>
      <c r="E481" s="42"/>
      <c r="F481" s="42"/>
      <c r="G481" s="42"/>
      <c r="H481" s="42"/>
      <c r="I481" s="42"/>
      <c r="J481" s="42"/>
      <c r="K481" s="42"/>
      <c r="L481" s="42"/>
      <c r="M481" s="42"/>
      <c r="N481" s="42"/>
      <c r="O481" s="42"/>
      <c r="P481" s="42"/>
      <c r="Q481" s="42"/>
      <c r="R481" s="42"/>
    </row>
    <row r="482" spans="2:18">
      <c r="B482" s="26">
        <v>4</v>
      </c>
      <c r="C482" s="221" t="s">
        <v>295</v>
      </c>
      <c r="D482" s="201" t="str">
        <f>IF(COUNTIF(D479:D481,"A")&gt;=1,"C",IF(COUNTIF(D479:D481,"A")&gt;0,"P"," "))</f>
        <v/>
      </c>
      <c r="E482" s="201" t="str">
        <f t="shared" ref="E482" si="1240">IF(COUNTIF(E479:E481,"A")&gt;=1,"C",IF(COUNTIF(E479:E481,"A")&gt;0,"P"," "))</f>
        <v/>
      </c>
      <c r="F482" s="201" t="str">
        <f t="shared" ref="F482" si="1241">IF(COUNTIF(F479:F481,"A")&gt;=1,"C",IF(COUNTIF(F479:F481,"A")&gt;0,"P"," "))</f>
        <v/>
      </c>
      <c r="G482" s="201" t="str">
        <f t="shared" ref="G482" si="1242">IF(COUNTIF(G479:G481,"A")&gt;=1,"C",IF(COUNTIF(G479:G481,"A")&gt;0,"P"," "))</f>
        <v/>
      </c>
      <c r="H482" s="201" t="str">
        <f t="shared" ref="H482" si="1243">IF(COUNTIF(H479:H481,"A")&gt;=1,"C",IF(COUNTIF(H479:H481,"A")&gt;0,"P"," "))</f>
        <v/>
      </c>
      <c r="I482" s="201" t="str">
        <f t="shared" ref="I482" si="1244">IF(COUNTIF(I479:I481,"A")&gt;=1,"C",IF(COUNTIF(I479:I481,"A")&gt;0,"P"," "))</f>
        <v/>
      </c>
      <c r="J482" s="201" t="str">
        <f t="shared" ref="J482" si="1245">IF(COUNTIF(J479:J481,"A")&gt;=1,"C",IF(COUNTIF(J479:J481,"A")&gt;0,"P"," "))</f>
        <v/>
      </c>
      <c r="K482" s="201" t="str">
        <f t="shared" ref="K482" si="1246">IF(COUNTIF(K479:K481,"A")&gt;=1,"C",IF(COUNTIF(K479:K481,"A")&gt;0,"P"," "))</f>
        <v/>
      </c>
      <c r="L482" s="201" t="str">
        <f t="shared" ref="L482" si="1247">IF(COUNTIF(L479:L481,"A")&gt;=1,"C",IF(COUNTIF(L479:L481,"A")&gt;0,"P"," "))</f>
        <v/>
      </c>
      <c r="M482" s="201" t="str">
        <f t="shared" ref="M482" si="1248">IF(COUNTIF(M479:M481,"A")&gt;=1,"C",IF(COUNTIF(M479:M481,"A")&gt;0,"P"," "))</f>
        <v/>
      </c>
      <c r="N482" s="201" t="str">
        <f t="shared" ref="N482" si="1249">IF(COUNTIF(N479:N481,"A")&gt;=1,"C",IF(COUNTIF(N479:N481,"A")&gt;0,"P"," "))</f>
        <v/>
      </c>
      <c r="O482" s="201" t="str">
        <f t="shared" ref="O482" si="1250">IF(COUNTIF(O479:O481,"A")&gt;=1,"C",IF(COUNTIF(O479:O481,"A")&gt;0,"P"," "))</f>
        <v/>
      </c>
      <c r="P482" s="201" t="str">
        <f t="shared" ref="P482" si="1251">IF(COUNTIF(P479:P481,"A")&gt;=1,"C",IF(COUNTIF(P479:P481,"A")&gt;0,"P"," "))</f>
        <v/>
      </c>
      <c r="Q482" s="201" t="str">
        <f t="shared" ref="Q482" si="1252">IF(COUNTIF(Q479:Q481,"A")&gt;=1,"C",IF(COUNTIF(Q479:Q481,"A")&gt;0,"P"," "))</f>
        <v/>
      </c>
      <c r="R482" s="201" t="str">
        <f t="shared" ref="R482" si="1253">IF(COUNTIF(R479:R481,"A")&gt;=1,"C",IF(COUNTIF(R479:R481,"A")&gt;0,"P"," "))</f>
        <v/>
      </c>
    </row>
    <row r="483" spans="2:18">
      <c r="B483" s="220"/>
      <c r="C483" s="222" t="s">
        <v>306</v>
      </c>
      <c r="D483" s="42"/>
      <c r="E483" s="42"/>
      <c r="F483" s="42"/>
      <c r="G483" s="42"/>
      <c r="H483" s="42"/>
      <c r="I483" s="42"/>
      <c r="J483" s="42"/>
      <c r="K483" s="42"/>
      <c r="L483" s="42"/>
      <c r="M483" s="42"/>
      <c r="N483" s="42"/>
      <c r="O483" s="42"/>
      <c r="P483" s="42"/>
      <c r="Q483" s="42"/>
      <c r="R483" s="42"/>
    </row>
    <row r="484" spans="2:18">
      <c r="B484" s="220"/>
      <c r="C484" s="222" t="s">
        <v>307</v>
      </c>
      <c r="D484" s="42"/>
      <c r="E484" s="42"/>
      <c r="F484" s="42"/>
      <c r="G484" s="42"/>
      <c r="H484" s="42"/>
      <c r="I484" s="42"/>
      <c r="J484" s="42"/>
      <c r="K484" s="42"/>
      <c r="L484" s="42"/>
      <c r="M484" s="42"/>
      <c r="N484" s="42"/>
      <c r="O484" s="42"/>
      <c r="P484" s="42"/>
      <c r="Q484" s="42"/>
      <c r="R484" s="42"/>
    </row>
    <row r="485" spans="2:18">
      <c r="B485" s="220"/>
      <c r="C485" s="222" t="s">
        <v>308</v>
      </c>
      <c r="D485" s="42"/>
      <c r="E485" s="42"/>
      <c r="F485" s="42"/>
      <c r="G485" s="42"/>
      <c r="H485" s="42"/>
      <c r="I485" s="42"/>
      <c r="J485" s="42"/>
      <c r="K485" s="42"/>
      <c r="L485" s="42"/>
      <c r="M485" s="42"/>
      <c r="N485" s="42"/>
      <c r="O485" s="42"/>
      <c r="P485" s="42"/>
      <c r="Q485" s="42"/>
      <c r="R485" s="42"/>
    </row>
    <row r="486" spans="2:18">
      <c r="B486" s="26">
        <v>5</v>
      </c>
      <c r="C486" s="221" t="s">
        <v>296</v>
      </c>
      <c r="D486" s="201" t="str">
        <f>IF(COUNTIF(D483:D485,"A")&gt;=1,"C",IF(COUNTIF(D483:D485,"A")&gt;0,"P"," "))</f>
        <v/>
      </c>
      <c r="E486" s="201" t="str">
        <f t="shared" ref="E486" si="1254">IF(COUNTIF(E483:E485,"A")&gt;=1,"C",IF(COUNTIF(E483:E485,"A")&gt;0,"P"," "))</f>
        <v/>
      </c>
      <c r="F486" s="201" t="str">
        <f t="shared" ref="F486" si="1255">IF(COUNTIF(F483:F485,"A")&gt;=1,"C",IF(COUNTIF(F483:F485,"A")&gt;0,"P"," "))</f>
        <v/>
      </c>
      <c r="G486" s="201" t="str">
        <f t="shared" ref="G486" si="1256">IF(COUNTIF(G483:G485,"A")&gt;=1,"C",IF(COUNTIF(G483:G485,"A")&gt;0,"P"," "))</f>
        <v/>
      </c>
      <c r="H486" s="201" t="str">
        <f t="shared" ref="H486" si="1257">IF(COUNTIF(H483:H485,"A")&gt;=1,"C",IF(COUNTIF(H483:H485,"A")&gt;0,"P"," "))</f>
        <v/>
      </c>
      <c r="I486" s="201" t="str">
        <f t="shared" ref="I486" si="1258">IF(COUNTIF(I483:I485,"A")&gt;=1,"C",IF(COUNTIF(I483:I485,"A")&gt;0,"P"," "))</f>
        <v/>
      </c>
      <c r="J486" s="201" t="str">
        <f t="shared" ref="J486" si="1259">IF(COUNTIF(J483:J485,"A")&gt;=1,"C",IF(COUNTIF(J483:J485,"A")&gt;0,"P"," "))</f>
        <v/>
      </c>
      <c r="K486" s="201" t="str">
        <f t="shared" ref="K486" si="1260">IF(COUNTIF(K483:K485,"A")&gt;=1,"C",IF(COUNTIF(K483:K485,"A")&gt;0,"P"," "))</f>
        <v/>
      </c>
      <c r="L486" s="201" t="str">
        <f t="shared" ref="L486" si="1261">IF(COUNTIF(L483:L485,"A")&gt;=1,"C",IF(COUNTIF(L483:L485,"A")&gt;0,"P"," "))</f>
        <v/>
      </c>
      <c r="M486" s="201" t="str">
        <f t="shared" ref="M486" si="1262">IF(COUNTIF(M483:M485,"A")&gt;=1,"C",IF(COUNTIF(M483:M485,"A")&gt;0,"P"," "))</f>
        <v/>
      </c>
      <c r="N486" s="201" t="str">
        <f t="shared" ref="N486" si="1263">IF(COUNTIF(N483:N485,"A")&gt;=1,"C",IF(COUNTIF(N483:N485,"A")&gt;0,"P"," "))</f>
        <v/>
      </c>
      <c r="O486" s="201" t="str">
        <f t="shared" ref="O486" si="1264">IF(COUNTIF(O483:O485,"A")&gt;=1,"C",IF(COUNTIF(O483:O485,"A")&gt;0,"P"," "))</f>
        <v/>
      </c>
      <c r="P486" s="201" t="str">
        <f t="shared" ref="P486" si="1265">IF(COUNTIF(P483:P485,"A")&gt;=1,"C",IF(COUNTIF(P483:P485,"A")&gt;0,"P"," "))</f>
        <v/>
      </c>
      <c r="Q486" s="201" t="str">
        <f t="shared" ref="Q486" si="1266">IF(COUNTIF(Q483:Q485,"A")&gt;=1,"C",IF(COUNTIF(Q483:Q485,"A")&gt;0,"P"," "))</f>
        <v/>
      </c>
      <c r="R486" s="201" t="str">
        <f t="shared" ref="R486" si="1267">IF(COUNTIF(R483:R485,"A")&gt;=1,"C",IF(COUNTIF(R483:R485,"A")&gt;0,"P"," "))</f>
        <v/>
      </c>
    </row>
    <row r="487" spans="2:18">
      <c r="B487" s="220"/>
      <c r="C487" s="222" t="s">
        <v>309</v>
      </c>
      <c r="D487" s="42"/>
      <c r="E487" s="42"/>
      <c r="F487" s="42"/>
      <c r="G487" s="42"/>
      <c r="H487" s="42"/>
      <c r="I487" s="42"/>
      <c r="J487" s="42"/>
      <c r="K487" s="42"/>
      <c r="L487" s="42"/>
      <c r="M487" s="42"/>
      <c r="N487" s="42"/>
      <c r="O487" s="42"/>
      <c r="P487" s="42"/>
      <c r="Q487" s="42"/>
      <c r="R487" s="42"/>
    </row>
    <row r="488" spans="2:18">
      <c r="B488" s="220"/>
      <c r="C488" s="222" t="s">
        <v>310</v>
      </c>
      <c r="D488" s="42"/>
      <c r="E488" s="42"/>
      <c r="F488" s="42"/>
      <c r="G488" s="42"/>
      <c r="H488" s="42"/>
      <c r="I488" s="42"/>
      <c r="J488" s="42"/>
      <c r="K488" s="42"/>
      <c r="L488" s="42"/>
      <c r="M488" s="42"/>
      <c r="N488" s="42"/>
      <c r="O488" s="42"/>
      <c r="P488" s="42"/>
      <c r="Q488" s="42"/>
      <c r="R488" s="42"/>
    </row>
    <row r="489" spans="2:18">
      <c r="B489" s="220"/>
      <c r="C489" s="222" t="s">
        <v>311</v>
      </c>
      <c r="D489" s="42"/>
      <c r="E489" s="42"/>
      <c r="F489" s="42"/>
      <c r="G489" s="42"/>
      <c r="H489" s="42"/>
      <c r="I489" s="42"/>
      <c r="J489" s="42"/>
      <c r="K489" s="42"/>
      <c r="L489" s="42"/>
      <c r="M489" s="42"/>
      <c r="N489" s="42"/>
      <c r="O489" s="42"/>
      <c r="P489" s="42"/>
      <c r="Q489" s="42"/>
      <c r="R489" s="42"/>
    </row>
    <row r="490" spans="2:18" ht="1.5" customHeight="1" thickBot="1">
      <c r="D490" s="201" t="str">
        <f>IF(COUNTIF(D487:D489,"A")&gt;=1,"C",IF(COUNTIF(D487:D489,"A")&gt;0,"P"," "))</f>
        <v/>
      </c>
      <c r="E490" s="201" t="str">
        <f t="shared" ref="E490" si="1268">IF(COUNTIF(E487:E489,"A")&gt;=1,"C",IF(COUNTIF(E487:E489,"A")&gt;0,"P"," "))</f>
        <v/>
      </c>
      <c r="F490" s="201" t="str">
        <f t="shared" ref="F490" si="1269">IF(COUNTIF(F487:F489,"A")&gt;=1,"C",IF(COUNTIF(F487:F489,"A")&gt;0,"P"," "))</f>
        <v/>
      </c>
      <c r="G490" s="201" t="str">
        <f t="shared" ref="G490" si="1270">IF(COUNTIF(G487:G489,"A")&gt;=1,"C",IF(COUNTIF(G487:G489,"A")&gt;0,"P"," "))</f>
        <v/>
      </c>
      <c r="H490" s="201" t="str">
        <f t="shared" ref="H490" si="1271">IF(COUNTIF(H487:H489,"A")&gt;=1,"C",IF(COUNTIF(H487:H489,"A")&gt;0,"P"," "))</f>
        <v/>
      </c>
      <c r="I490" s="201" t="str">
        <f t="shared" ref="I490" si="1272">IF(COUNTIF(I487:I489,"A")&gt;=1,"C",IF(COUNTIF(I487:I489,"A")&gt;0,"P"," "))</f>
        <v/>
      </c>
      <c r="J490" s="201" t="str">
        <f t="shared" ref="J490" si="1273">IF(COUNTIF(J487:J489,"A")&gt;=1,"C",IF(COUNTIF(J487:J489,"A")&gt;0,"P"," "))</f>
        <v/>
      </c>
      <c r="K490" s="201" t="str">
        <f t="shared" ref="K490" si="1274">IF(COUNTIF(K487:K489,"A")&gt;=1,"C",IF(COUNTIF(K487:K489,"A")&gt;0,"P"," "))</f>
        <v/>
      </c>
      <c r="L490" s="201" t="str">
        <f t="shared" ref="L490" si="1275">IF(COUNTIF(L487:L489,"A")&gt;=1,"C",IF(COUNTIF(L487:L489,"A")&gt;0,"P"," "))</f>
        <v/>
      </c>
      <c r="M490" s="201" t="str">
        <f t="shared" ref="M490" si="1276">IF(COUNTIF(M487:M489,"A")&gt;=1,"C",IF(COUNTIF(M487:M489,"A")&gt;0,"P"," "))</f>
        <v/>
      </c>
      <c r="N490" s="201" t="str">
        <f t="shared" ref="N490" si="1277">IF(COUNTIF(N487:N489,"A")&gt;=1,"C",IF(COUNTIF(N487:N489,"A")&gt;0,"P"," "))</f>
        <v/>
      </c>
      <c r="O490" s="201" t="str">
        <f t="shared" ref="O490" si="1278">IF(COUNTIF(O487:O489,"A")&gt;=1,"C",IF(COUNTIF(O487:O489,"A")&gt;0,"P"," "))</f>
        <v/>
      </c>
      <c r="P490" s="201" t="str">
        <f t="shared" ref="P490" si="1279">IF(COUNTIF(P487:P489,"A")&gt;=1,"C",IF(COUNTIF(P487:P489,"A")&gt;0,"P"," "))</f>
        <v/>
      </c>
      <c r="Q490" s="201" t="str">
        <f t="shared" ref="Q490" si="1280">IF(COUNTIF(Q487:Q489,"A")&gt;=1,"C",IF(COUNTIF(Q487:Q489,"A")&gt;0,"P"," "))</f>
        <v/>
      </c>
      <c r="R490" s="201" t="str">
        <f t="shared" ref="R490" si="1281">IF(COUNTIF(R487:R489,"A")&gt;=1,"C",IF(COUNTIF(R487:R489,"A")&gt;0,"P"," "))</f>
        <v/>
      </c>
    </row>
    <row r="491" spans="2:18" ht="13.5" thickBot="1">
      <c r="C491" s="67" t="s">
        <v>56</v>
      </c>
      <c r="D491" s="215" t="str">
        <f>IF(COUNTIF(D474:D490,"C")&gt;4,"C",IF(COUNTIF(D474:D490,"C")&gt;0,"P"," "))</f>
        <v/>
      </c>
      <c r="E491" s="215" t="str">
        <f t="shared" ref="E491:R491" si="1282">IF(COUNTIF(E474:E490,"C")&gt;4,"C",IF(COUNTIF(E474:E490,"C")&gt;0,"P"," "))</f>
        <v/>
      </c>
      <c r="F491" s="215" t="str">
        <f t="shared" si="1282"/>
        <v/>
      </c>
      <c r="G491" s="215" t="str">
        <f t="shared" si="1282"/>
        <v/>
      </c>
      <c r="H491" s="215" t="str">
        <f t="shared" si="1282"/>
        <v/>
      </c>
      <c r="I491" s="215" t="str">
        <f t="shared" si="1282"/>
        <v/>
      </c>
      <c r="J491" s="215" t="str">
        <f t="shared" si="1282"/>
        <v/>
      </c>
      <c r="K491" s="215" t="str">
        <f t="shared" si="1282"/>
        <v/>
      </c>
      <c r="L491" s="215" t="str">
        <f t="shared" si="1282"/>
        <v/>
      </c>
      <c r="M491" s="215" t="str">
        <f t="shared" si="1282"/>
        <v/>
      </c>
      <c r="N491" s="215" t="str">
        <f t="shared" si="1282"/>
        <v/>
      </c>
      <c r="O491" s="215" t="str">
        <f t="shared" si="1282"/>
        <v/>
      </c>
      <c r="P491" s="215" t="str">
        <f t="shared" si="1282"/>
        <v/>
      </c>
      <c r="Q491" s="215" t="str">
        <f t="shared" si="1282"/>
        <v/>
      </c>
      <c r="R491" s="215" t="str">
        <f t="shared" si="1282"/>
        <v/>
      </c>
    </row>
    <row r="492" spans="2:18" ht="15">
      <c r="B492" s="218" t="s">
        <v>247</v>
      </c>
    </row>
    <row r="493" spans="2:18">
      <c r="B493" s="26">
        <v>1</v>
      </c>
      <c r="C493" s="225" t="s">
        <v>316</v>
      </c>
    </row>
    <row r="494" spans="2:18">
      <c r="B494" s="219"/>
      <c r="C494" s="222" t="s">
        <v>317</v>
      </c>
      <c r="D494" s="42"/>
      <c r="E494" s="42"/>
      <c r="F494" s="42"/>
      <c r="G494" s="42"/>
      <c r="H494" s="42"/>
      <c r="I494" s="42"/>
      <c r="J494" s="42"/>
      <c r="K494" s="42"/>
      <c r="L494" s="42"/>
      <c r="M494" s="42"/>
      <c r="N494" s="42"/>
      <c r="O494" s="42"/>
      <c r="P494" s="42"/>
      <c r="Q494" s="42"/>
      <c r="R494" s="42"/>
    </row>
    <row r="495" spans="2:18">
      <c r="B495" s="219"/>
      <c r="C495" s="222" t="s">
        <v>318</v>
      </c>
      <c r="D495" s="42"/>
      <c r="E495" s="42"/>
      <c r="F495" s="42"/>
      <c r="G495" s="42"/>
      <c r="H495" s="42"/>
      <c r="I495" s="42"/>
      <c r="J495" s="42"/>
      <c r="K495" s="42"/>
      <c r="L495" s="42"/>
      <c r="M495" s="42"/>
      <c r="N495" s="42"/>
      <c r="O495" s="42"/>
      <c r="P495" s="42"/>
      <c r="Q495" s="42"/>
      <c r="R495" s="42"/>
    </row>
    <row r="496" spans="2:18">
      <c r="B496" s="219"/>
      <c r="C496" s="222" t="s">
        <v>319</v>
      </c>
      <c r="D496" s="42"/>
      <c r="E496" s="42"/>
      <c r="F496" s="42"/>
      <c r="G496" s="42"/>
      <c r="H496" s="42"/>
      <c r="I496" s="42"/>
      <c r="J496" s="42"/>
      <c r="K496" s="42"/>
      <c r="L496" s="42"/>
      <c r="M496" s="42"/>
      <c r="N496" s="42"/>
      <c r="O496" s="42"/>
      <c r="P496" s="42"/>
      <c r="Q496" s="42"/>
      <c r="R496" s="42"/>
    </row>
    <row r="497" spans="2:18">
      <c r="B497" s="26">
        <v>2</v>
      </c>
      <c r="C497" s="221" t="s">
        <v>315</v>
      </c>
      <c r="D497" s="201" t="str">
        <f>IF(COUNTIF(D494:D496,"A")&gt;=1,"C",IF(COUNTIF(D494:D496,"A")&gt;0,"P"," "))</f>
        <v/>
      </c>
      <c r="E497" s="201" t="str">
        <f t="shared" ref="E497" si="1283">IF(COUNTIF(E494:E496,"A")&gt;=1,"C",IF(COUNTIF(E494:E496,"A")&gt;0,"P"," "))</f>
        <v/>
      </c>
      <c r="F497" s="201" t="str">
        <f t="shared" ref="F497" si="1284">IF(COUNTIF(F494:F496,"A")&gt;=1,"C",IF(COUNTIF(F494:F496,"A")&gt;0,"P"," "))</f>
        <v/>
      </c>
      <c r="G497" s="201" t="str">
        <f t="shared" ref="G497" si="1285">IF(COUNTIF(G494:G496,"A")&gt;=1,"C",IF(COUNTIF(G494:G496,"A")&gt;0,"P"," "))</f>
        <v/>
      </c>
      <c r="H497" s="201" t="str">
        <f t="shared" ref="H497" si="1286">IF(COUNTIF(H494:H496,"A")&gt;=1,"C",IF(COUNTIF(H494:H496,"A")&gt;0,"P"," "))</f>
        <v/>
      </c>
      <c r="I497" s="201" t="str">
        <f t="shared" ref="I497" si="1287">IF(COUNTIF(I494:I496,"A")&gt;=1,"C",IF(COUNTIF(I494:I496,"A")&gt;0,"P"," "))</f>
        <v/>
      </c>
      <c r="J497" s="201" t="str">
        <f t="shared" ref="J497" si="1288">IF(COUNTIF(J494:J496,"A")&gt;=1,"C",IF(COUNTIF(J494:J496,"A")&gt;0,"P"," "))</f>
        <v/>
      </c>
      <c r="K497" s="201" t="str">
        <f t="shared" ref="K497" si="1289">IF(COUNTIF(K494:K496,"A")&gt;=1,"C",IF(COUNTIF(K494:K496,"A")&gt;0,"P"," "))</f>
        <v/>
      </c>
      <c r="L497" s="201" t="str">
        <f t="shared" ref="L497" si="1290">IF(COUNTIF(L494:L496,"A")&gt;=1,"C",IF(COUNTIF(L494:L496,"A")&gt;0,"P"," "))</f>
        <v/>
      </c>
      <c r="M497" s="201" t="str">
        <f t="shared" ref="M497" si="1291">IF(COUNTIF(M494:M496,"A")&gt;=1,"C",IF(COUNTIF(M494:M496,"A")&gt;0,"P"," "))</f>
        <v/>
      </c>
      <c r="N497" s="201" t="str">
        <f t="shared" ref="N497" si="1292">IF(COUNTIF(N494:N496,"A")&gt;=1,"C",IF(COUNTIF(N494:N496,"A")&gt;0,"P"," "))</f>
        <v/>
      </c>
      <c r="O497" s="201" t="str">
        <f t="shared" ref="O497" si="1293">IF(COUNTIF(O494:O496,"A")&gt;=1,"C",IF(COUNTIF(O494:O496,"A")&gt;0,"P"," "))</f>
        <v/>
      </c>
      <c r="P497" s="201" t="str">
        <f t="shared" ref="P497" si="1294">IF(COUNTIF(P494:P496,"A")&gt;=1,"C",IF(COUNTIF(P494:P496,"A")&gt;0,"P"," "))</f>
        <v/>
      </c>
      <c r="Q497" s="201" t="str">
        <f t="shared" ref="Q497" si="1295">IF(COUNTIF(Q494:Q496,"A")&gt;=1,"C",IF(COUNTIF(Q494:Q496,"A")&gt;0,"P"," "))</f>
        <v/>
      </c>
      <c r="R497" s="201" t="str">
        <f t="shared" ref="R497" si="1296">IF(COUNTIF(R494:R496,"A")&gt;=1,"C",IF(COUNTIF(R494:R496,"A")&gt;0,"P"," "))</f>
        <v/>
      </c>
    </row>
    <row r="498" spans="2:18">
      <c r="B498" s="220"/>
      <c r="C498" s="222" t="s">
        <v>320</v>
      </c>
      <c r="D498" s="42"/>
      <c r="E498" s="42"/>
      <c r="F498" s="42"/>
      <c r="G498" s="42"/>
      <c r="H498" s="42"/>
      <c r="I498" s="42"/>
      <c r="J498" s="42"/>
      <c r="K498" s="42"/>
      <c r="L498" s="42"/>
      <c r="M498" s="42"/>
      <c r="N498" s="42"/>
      <c r="O498" s="42"/>
      <c r="P498" s="42"/>
      <c r="Q498" s="42"/>
      <c r="R498" s="42"/>
    </row>
    <row r="499" spans="2:18">
      <c r="B499" s="220"/>
      <c r="C499" s="222" t="s">
        <v>321</v>
      </c>
      <c r="D499" s="42"/>
      <c r="E499" s="42"/>
      <c r="F499" s="42"/>
      <c r="G499" s="42"/>
      <c r="H499" s="42"/>
      <c r="I499" s="42"/>
      <c r="J499" s="42"/>
      <c r="K499" s="42"/>
      <c r="L499" s="42"/>
      <c r="M499" s="42"/>
      <c r="N499" s="42"/>
      <c r="O499" s="42"/>
      <c r="P499" s="42"/>
      <c r="Q499" s="42"/>
      <c r="R499" s="42"/>
    </row>
    <row r="500" spans="2:18">
      <c r="B500" s="220"/>
      <c r="C500" s="222" t="s">
        <v>322</v>
      </c>
      <c r="D500" s="42"/>
      <c r="E500" s="42"/>
      <c r="F500" s="42"/>
      <c r="G500" s="42"/>
      <c r="H500" s="42"/>
      <c r="I500" s="42"/>
      <c r="J500" s="42"/>
      <c r="K500" s="42"/>
      <c r="L500" s="42"/>
      <c r="M500" s="42"/>
      <c r="N500" s="42"/>
      <c r="O500" s="42"/>
      <c r="P500" s="42"/>
      <c r="Q500" s="42"/>
      <c r="R500" s="42"/>
    </row>
    <row r="501" spans="2:18">
      <c r="B501" s="26">
        <v>3</v>
      </c>
      <c r="C501" s="221" t="s">
        <v>314</v>
      </c>
      <c r="D501" s="201" t="str">
        <f>IF(COUNTIF(D498:D500,"A")&gt;=1,"C",IF(COUNTIF(D498:D500,"A")&gt;0,"P"," "))</f>
        <v/>
      </c>
      <c r="E501" s="201" t="str">
        <f t="shared" ref="E501" si="1297">IF(COUNTIF(E498:E500,"A")&gt;=1,"C",IF(COUNTIF(E498:E500,"A")&gt;0,"P"," "))</f>
        <v/>
      </c>
      <c r="F501" s="201" t="str">
        <f t="shared" ref="F501" si="1298">IF(COUNTIF(F498:F500,"A")&gt;=1,"C",IF(COUNTIF(F498:F500,"A")&gt;0,"P"," "))</f>
        <v/>
      </c>
      <c r="G501" s="201" t="str">
        <f t="shared" ref="G501" si="1299">IF(COUNTIF(G498:G500,"A")&gt;=1,"C",IF(COUNTIF(G498:G500,"A")&gt;0,"P"," "))</f>
        <v/>
      </c>
      <c r="H501" s="201" t="str">
        <f t="shared" ref="H501" si="1300">IF(COUNTIF(H498:H500,"A")&gt;=1,"C",IF(COUNTIF(H498:H500,"A")&gt;0,"P"," "))</f>
        <v/>
      </c>
      <c r="I501" s="201" t="str">
        <f t="shared" ref="I501" si="1301">IF(COUNTIF(I498:I500,"A")&gt;=1,"C",IF(COUNTIF(I498:I500,"A")&gt;0,"P"," "))</f>
        <v/>
      </c>
      <c r="J501" s="201" t="str">
        <f t="shared" ref="J501" si="1302">IF(COUNTIF(J498:J500,"A")&gt;=1,"C",IF(COUNTIF(J498:J500,"A")&gt;0,"P"," "))</f>
        <v/>
      </c>
      <c r="K501" s="201" t="str">
        <f t="shared" ref="K501" si="1303">IF(COUNTIF(K498:K500,"A")&gt;=1,"C",IF(COUNTIF(K498:K500,"A")&gt;0,"P"," "))</f>
        <v/>
      </c>
      <c r="L501" s="201" t="str">
        <f t="shared" ref="L501" si="1304">IF(COUNTIF(L498:L500,"A")&gt;=1,"C",IF(COUNTIF(L498:L500,"A")&gt;0,"P"," "))</f>
        <v/>
      </c>
      <c r="M501" s="201" t="str">
        <f t="shared" ref="M501" si="1305">IF(COUNTIF(M498:M500,"A")&gt;=1,"C",IF(COUNTIF(M498:M500,"A")&gt;0,"P"," "))</f>
        <v/>
      </c>
      <c r="N501" s="201" t="str">
        <f t="shared" ref="N501" si="1306">IF(COUNTIF(N498:N500,"A")&gt;=1,"C",IF(COUNTIF(N498:N500,"A")&gt;0,"P"," "))</f>
        <v/>
      </c>
      <c r="O501" s="201" t="str">
        <f t="shared" ref="O501" si="1307">IF(COUNTIF(O498:O500,"A")&gt;=1,"C",IF(COUNTIF(O498:O500,"A")&gt;0,"P"," "))</f>
        <v/>
      </c>
      <c r="P501" s="201" t="str">
        <f t="shared" ref="P501" si="1308">IF(COUNTIF(P498:P500,"A")&gt;=1,"C",IF(COUNTIF(P498:P500,"A")&gt;0,"P"," "))</f>
        <v/>
      </c>
      <c r="Q501" s="201" t="str">
        <f t="shared" ref="Q501" si="1309">IF(COUNTIF(Q498:Q500,"A")&gt;=1,"C",IF(COUNTIF(Q498:Q500,"A")&gt;0,"P"," "))</f>
        <v/>
      </c>
      <c r="R501" s="201" t="str">
        <f t="shared" ref="R501" si="1310">IF(COUNTIF(R498:R500,"A")&gt;=1,"C",IF(COUNTIF(R498:R500,"A")&gt;0,"P"," "))</f>
        <v/>
      </c>
    </row>
    <row r="502" spans="2:18">
      <c r="B502" s="220"/>
      <c r="C502" s="222" t="s">
        <v>323</v>
      </c>
      <c r="D502" s="42"/>
      <c r="E502" s="42"/>
      <c r="F502" s="42"/>
      <c r="G502" s="42"/>
      <c r="H502" s="42"/>
      <c r="I502" s="42"/>
      <c r="J502" s="42"/>
      <c r="K502" s="42"/>
      <c r="L502" s="42"/>
      <c r="M502" s="42"/>
      <c r="N502" s="42"/>
      <c r="O502" s="42"/>
      <c r="P502" s="42"/>
      <c r="Q502" s="42"/>
      <c r="R502" s="42"/>
    </row>
    <row r="503" spans="2:18">
      <c r="B503" s="220"/>
      <c r="C503" s="222" t="s">
        <v>324</v>
      </c>
      <c r="D503" s="42"/>
      <c r="E503" s="42"/>
      <c r="F503" s="42"/>
      <c r="G503" s="42"/>
      <c r="H503" s="42"/>
      <c r="I503" s="42"/>
      <c r="J503" s="42"/>
      <c r="K503" s="42"/>
      <c r="L503" s="42"/>
      <c r="M503" s="42"/>
      <c r="N503" s="42"/>
      <c r="O503" s="42"/>
      <c r="P503" s="42"/>
      <c r="Q503" s="42"/>
      <c r="R503" s="42"/>
    </row>
    <row r="504" spans="2:18">
      <c r="B504" s="220"/>
      <c r="C504" s="222" t="s">
        <v>325</v>
      </c>
      <c r="D504" s="42"/>
      <c r="E504" s="42"/>
      <c r="F504" s="42"/>
      <c r="G504" s="42"/>
      <c r="H504" s="42"/>
      <c r="I504" s="42"/>
      <c r="J504" s="42"/>
      <c r="K504" s="42"/>
      <c r="L504" s="42"/>
      <c r="M504" s="42"/>
      <c r="N504" s="42"/>
      <c r="O504" s="42"/>
      <c r="P504" s="42"/>
      <c r="Q504" s="42"/>
      <c r="R504" s="42"/>
    </row>
    <row r="505" spans="2:18">
      <c r="B505" s="26">
        <v>4</v>
      </c>
      <c r="C505" s="221" t="s">
        <v>313</v>
      </c>
      <c r="D505" s="201" t="str">
        <f>IF(COUNTIF(D502:D504,"A")&gt;=1,"C",IF(COUNTIF(D502:D504,"A")&gt;0,"P"," "))</f>
        <v/>
      </c>
      <c r="E505" s="201" t="str">
        <f t="shared" ref="E505" si="1311">IF(COUNTIF(E502:E504,"A")&gt;=1,"C",IF(COUNTIF(E502:E504,"A")&gt;0,"P"," "))</f>
        <v/>
      </c>
      <c r="F505" s="201" t="str">
        <f t="shared" ref="F505" si="1312">IF(COUNTIF(F502:F504,"A")&gt;=1,"C",IF(COUNTIF(F502:F504,"A")&gt;0,"P"," "))</f>
        <v/>
      </c>
      <c r="G505" s="201" t="str">
        <f t="shared" ref="G505" si="1313">IF(COUNTIF(G502:G504,"A")&gt;=1,"C",IF(COUNTIF(G502:G504,"A")&gt;0,"P"," "))</f>
        <v/>
      </c>
      <c r="H505" s="201" t="str">
        <f t="shared" ref="H505" si="1314">IF(COUNTIF(H502:H504,"A")&gt;=1,"C",IF(COUNTIF(H502:H504,"A")&gt;0,"P"," "))</f>
        <v/>
      </c>
      <c r="I505" s="201" t="str">
        <f t="shared" ref="I505" si="1315">IF(COUNTIF(I502:I504,"A")&gt;=1,"C",IF(COUNTIF(I502:I504,"A")&gt;0,"P"," "))</f>
        <v/>
      </c>
      <c r="J505" s="201" t="str">
        <f t="shared" ref="J505" si="1316">IF(COUNTIF(J502:J504,"A")&gt;=1,"C",IF(COUNTIF(J502:J504,"A")&gt;0,"P"," "))</f>
        <v/>
      </c>
      <c r="K505" s="201" t="str">
        <f t="shared" ref="K505" si="1317">IF(COUNTIF(K502:K504,"A")&gt;=1,"C",IF(COUNTIF(K502:K504,"A")&gt;0,"P"," "))</f>
        <v/>
      </c>
      <c r="L505" s="201" t="str">
        <f t="shared" ref="L505" si="1318">IF(COUNTIF(L502:L504,"A")&gt;=1,"C",IF(COUNTIF(L502:L504,"A")&gt;0,"P"," "))</f>
        <v/>
      </c>
      <c r="M505" s="201" t="str">
        <f t="shared" ref="M505" si="1319">IF(COUNTIF(M502:M504,"A")&gt;=1,"C",IF(COUNTIF(M502:M504,"A")&gt;0,"P"," "))</f>
        <v/>
      </c>
      <c r="N505" s="201" t="str">
        <f t="shared" ref="N505" si="1320">IF(COUNTIF(N502:N504,"A")&gt;=1,"C",IF(COUNTIF(N502:N504,"A")&gt;0,"P"," "))</f>
        <v/>
      </c>
      <c r="O505" s="201" t="str">
        <f t="shared" ref="O505" si="1321">IF(COUNTIF(O502:O504,"A")&gt;=1,"C",IF(COUNTIF(O502:O504,"A")&gt;0,"P"," "))</f>
        <v/>
      </c>
      <c r="P505" s="201" t="str">
        <f t="shared" ref="P505" si="1322">IF(COUNTIF(P502:P504,"A")&gt;=1,"C",IF(COUNTIF(P502:P504,"A")&gt;0,"P"," "))</f>
        <v/>
      </c>
      <c r="Q505" s="201" t="str">
        <f t="shared" ref="Q505" si="1323">IF(COUNTIF(Q502:Q504,"A")&gt;=1,"C",IF(COUNTIF(Q502:Q504,"A")&gt;0,"P"," "))</f>
        <v/>
      </c>
      <c r="R505" s="201" t="str">
        <f t="shared" ref="R505" si="1324">IF(COUNTIF(R502:R504,"A")&gt;=1,"C",IF(COUNTIF(R502:R504,"A")&gt;0,"P"," "))</f>
        <v/>
      </c>
    </row>
    <row r="506" spans="2:18">
      <c r="B506" s="220"/>
      <c r="C506" s="222" t="s">
        <v>326</v>
      </c>
      <c r="D506" s="42"/>
      <c r="E506" s="42"/>
      <c r="F506" s="42"/>
      <c r="G506" s="42"/>
      <c r="H506" s="42"/>
      <c r="I506" s="42"/>
      <c r="J506" s="42"/>
      <c r="K506" s="42"/>
      <c r="L506" s="42"/>
      <c r="M506" s="42"/>
      <c r="N506" s="42"/>
      <c r="O506" s="42"/>
      <c r="P506" s="42"/>
      <c r="Q506" s="42"/>
      <c r="R506" s="42"/>
    </row>
    <row r="507" spans="2:18">
      <c r="B507" s="220"/>
      <c r="C507" s="222" t="s">
        <v>327</v>
      </c>
      <c r="D507" s="42"/>
      <c r="E507" s="42"/>
      <c r="F507" s="42"/>
      <c r="G507" s="42"/>
      <c r="H507" s="42"/>
      <c r="I507" s="42"/>
      <c r="J507" s="42"/>
      <c r="K507" s="42"/>
      <c r="L507" s="42"/>
      <c r="M507" s="42"/>
      <c r="N507" s="42"/>
      <c r="O507" s="42"/>
      <c r="P507" s="42"/>
      <c r="Q507" s="42"/>
      <c r="R507" s="42"/>
    </row>
    <row r="508" spans="2:18">
      <c r="B508" s="220"/>
      <c r="C508" s="222" t="s">
        <v>328</v>
      </c>
      <c r="D508" s="42"/>
      <c r="E508" s="42"/>
      <c r="F508" s="42"/>
      <c r="G508" s="42"/>
      <c r="H508" s="42"/>
      <c r="I508" s="42"/>
      <c r="J508" s="42"/>
      <c r="K508" s="42"/>
      <c r="L508" s="42"/>
      <c r="M508" s="42"/>
      <c r="N508" s="42"/>
      <c r="O508" s="42"/>
      <c r="P508" s="42"/>
      <c r="Q508" s="42"/>
      <c r="R508" s="42"/>
    </row>
    <row r="509" spans="2:18">
      <c r="B509" s="26">
        <v>5</v>
      </c>
      <c r="C509" s="221" t="s">
        <v>312</v>
      </c>
      <c r="D509" s="201" t="str">
        <f>IF(COUNTIF(D506:D508,"A")&gt;=1,"C",IF(COUNTIF(D506:D508,"A")&gt;0,"P"," "))</f>
        <v/>
      </c>
      <c r="E509" s="201" t="str">
        <f t="shared" ref="E509" si="1325">IF(COUNTIF(E506:E508,"A")&gt;=1,"C",IF(COUNTIF(E506:E508,"A")&gt;0,"P"," "))</f>
        <v/>
      </c>
      <c r="F509" s="201" t="str">
        <f t="shared" ref="F509" si="1326">IF(COUNTIF(F506:F508,"A")&gt;=1,"C",IF(COUNTIF(F506:F508,"A")&gt;0,"P"," "))</f>
        <v/>
      </c>
      <c r="G509" s="201" t="str">
        <f t="shared" ref="G509" si="1327">IF(COUNTIF(G506:G508,"A")&gt;=1,"C",IF(COUNTIF(G506:G508,"A")&gt;0,"P"," "))</f>
        <v/>
      </c>
      <c r="H509" s="201" t="str">
        <f t="shared" ref="H509" si="1328">IF(COUNTIF(H506:H508,"A")&gt;=1,"C",IF(COUNTIF(H506:H508,"A")&gt;0,"P"," "))</f>
        <v/>
      </c>
      <c r="I509" s="201" t="str">
        <f t="shared" ref="I509" si="1329">IF(COUNTIF(I506:I508,"A")&gt;=1,"C",IF(COUNTIF(I506:I508,"A")&gt;0,"P"," "))</f>
        <v/>
      </c>
      <c r="J509" s="201" t="str">
        <f t="shared" ref="J509" si="1330">IF(COUNTIF(J506:J508,"A")&gt;=1,"C",IF(COUNTIF(J506:J508,"A")&gt;0,"P"," "))</f>
        <v/>
      </c>
      <c r="K509" s="201" t="str">
        <f t="shared" ref="K509" si="1331">IF(COUNTIF(K506:K508,"A")&gt;=1,"C",IF(COUNTIF(K506:K508,"A")&gt;0,"P"," "))</f>
        <v/>
      </c>
      <c r="L509" s="201" t="str">
        <f t="shared" ref="L509" si="1332">IF(COUNTIF(L506:L508,"A")&gt;=1,"C",IF(COUNTIF(L506:L508,"A")&gt;0,"P"," "))</f>
        <v/>
      </c>
      <c r="M509" s="201" t="str">
        <f t="shared" ref="M509" si="1333">IF(COUNTIF(M506:M508,"A")&gt;=1,"C",IF(COUNTIF(M506:M508,"A")&gt;0,"P"," "))</f>
        <v/>
      </c>
      <c r="N509" s="201" t="str">
        <f t="shared" ref="N509" si="1334">IF(COUNTIF(N506:N508,"A")&gt;=1,"C",IF(COUNTIF(N506:N508,"A")&gt;0,"P"," "))</f>
        <v/>
      </c>
      <c r="O509" s="201" t="str">
        <f t="shared" ref="O509" si="1335">IF(COUNTIF(O506:O508,"A")&gt;=1,"C",IF(COUNTIF(O506:O508,"A")&gt;0,"P"," "))</f>
        <v/>
      </c>
      <c r="P509" s="201" t="str">
        <f t="shared" ref="P509" si="1336">IF(COUNTIF(P506:P508,"A")&gt;=1,"C",IF(COUNTIF(P506:P508,"A")&gt;0,"P"," "))</f>
        <v/>
      </c>
      <c r="Q509" s="201" t="str">
        <f t="shared" ref="Q509" si="1337">IF(COUNTIF(Q506:Q508,"A")&gt;=1,"C",IF(COUNTIF(Q506:Q508,"A")&gt;0,"P"," "))</f>
        <v/>
      </c>
      <c r="R509" s="201" t="str">
        <f t="shared" ref="R509" si="1338">IF(COUNTIF(R506:R508,"A")&gt;=1,"C",IF(COUNTIF(R506:R508,"A")&gt;0,"P"," "))</f>
        <v/>
      </c>
    </row>
    <row r="510" spans="2:18">
      <c r="B510" s="220"/>
      <c r="C510" s="222" t="s">
        <v>329</v>
      </c>
      <c r="D510" s="42"/>
      <c r="E510" s="42"/>
      <c r="F510" s="42"/>
      <c r="G510" s="42"/>
      <c r="H510" s="42"/>
      <c r="I510" s="42"/>
      <c r="J510" s="42"/>
      <c r="K510" s="42"/>
      <c r="L510" s="42"/>
      <c r="M510" s="42"/>
      <c r="N510" s="42"/>
      <c r="O510" s="42"/>
      <c r="P510" s="42"/>
      <c r="Q510" s="42"/>
      <c r="R510" s="42"/>
    </row>
    <row r="511" spans="2:18">
      <c r="B511" s="220"/>
      <c r="C511" s="222" t="s">
        <v>330</v>
      </c>
      <c r="D511" s="42"/>
      <c r="E511" s="42"/>
      <c r="F511" s="42"/>
      <c r="G511" s="42"/>
      <c r="H511" s="42"/>
      <c r="I511" s="42"/>
      <c r="J511" s="42"/>
      <c r="K511" s="42"/>
      <c r="L511" s="42"/>
      <c r="M511" s="42"/>
      <c r="N511" s="42"/>
      <c r="O511" s="42"/>
      <c r="P511" s="42"/>
      <c r="Q511" s="42"/>
      <c r="R511" s="42"/>
    </row>
    <row r="512" spans="2:18">
      <c r="B512" s="220"/>
      <c r="C512" s="222" t="s">
        <v>331</v>
      </c>
      <c r="D512" s="42"/>
      <c r="E512" s="42"/>
      <c r="F512" s="42"/>
      <c r="G512" s="42"/>
      <c r="H512" s="42"/>
      <c r="I512" s="42"/>
      <c r="J512" s="42"/>
      <c r="K512" s="42"/>
      <c r="L512" s="42"/>
      <c r="M512" s="42"/>
      <c r="N512" s="42"/>
      <c r="O512" s="42"/>
      <c r="P512" s="42"/>
      <c r="Q512" s="42"/>
      <c r="R512" s="42"/>
    </row>
    <row r="513" spans="1:18" ht="1.5" customHeight="1" thickBot="1">
      <c r="D513" s="201" t="str">
        <f>IF(COUNTIF(D510:D512,"A")&gt;=1,"C",IF(COUNTIF(D510:D512,"A")&gt;0,"P"," "))</f>
        <v/>
      </c>
      <c r="E513" s="201" t="str">
        <f t="shared" ref="E513" si="1339">IF(COUNTIF(E510:E512,"A")&gt;=1,"C",IF(COUNTIF(E510:E512,"A")&gt;0,"P"," "))</f>
        <v/>
      </c>
      <c r="F513" s="201" t="str">
        <f t="shared" ref="F513" si="1340">IF(COUNTIF(F510:F512,"A")&gt;=1,"C",IF(COUNTIF(F510:F512,"A")&gt;0,"P"," "))</f>
        <v/>
      </c>
      <c r="G513" s="201" t="str">
        <f t="shared" ref="G513" si="1341">IF(COUNTIF(G510:G512,"A")&gt;=1,"C",IF(COUNTIF(G510:G512,"A")&gt;0,"P"," "))</f>
        <v/>
      </c>
      <c r="H513" s="201" t="str">
        <f t="shared" ref="H513" si="1342">IF(COUNTIF(H510:H512,"A")&gt;=1,"C",IF(COUNTIF(H510:H512,"A")&gt;0,"P"," "))</f>
        <v/>
      </c>
      <c r="I513" s="201" t="str">
        <f t="shared" ref="I513" si="1343">IF(COUNTIF(I510:I512,"A")&gt;=1,"C",IF(COUNTIF(I510:I512,"A")&gt;0,"P"," "))</f>
        <v/>
      </c>
      <c r="J513" s="201" t="str">
        <f t="shared" ref="J513" si="1344">IF(COUNTIF(J510:J512,"A")&gt;=1,"C",IF(COUNTIF(J510:J512,"A")&gt;0,"P"," "))</f>
        <v/>
      </c>
      <c r="K513" s="201" t="str">
        <f t="shared" ref="K513" si="1345">IF(COUNTIF(K510:K512,"A")&gt;=1,"C",IF(COUNTIF(K510:K512,"A")&gt;0,"P"," "))</f>
        <v/>
      </c>
      <c r="L513" s="201" t="str">
        <f t="shared" ref="L513" si="1346">IF(COUNTIF(L510:L512,"A")&gt;=1,"C",IF(COUNTIF(L510:L512,"A")&gt;0,"P"," "))</f>
        <v/>
      </c>
      <c r="M513" s="201" t="str">
        <f t="shared" ref="M513" si="1347">IF(COUNTIF(M510:M512,"A")&gt;=1,"C",IF(COUNTIF(M510:M512,"A")&gt;0,"P"," "))</f>
        <v/>
      </c>
      <c r="N513" s="201" t="str">
        <f t="shared" ref="N513" si="1348">IF(COUNTIF(N510:N512,"A")&gt;=1,"C",IF(COUNTIF(N510:N512,"A")&gt;0,"P"," "))</f>
        <v/>
      </c>
      <c r="O513" s="201" t="str">
        <f t="shared" ref="O513" si="1349">IF(COUNTIF(O510:O512,"A")&gt;=1,"C",IF(COUNTIF(O510:O512,"A")&gt;0,"P"," "))</f>
        <v/>
      </c>
      <c r="P513" s="201" t="str">
        <f t="shared" ref="P513" si="1350">IF(COUNTIF(P510:P512,"A")&gt;=1,"C",IF(COUNTIF(P510:P512,"A")&gt;0,"P"," "))</f>
        <v/>
      </c>
      <c r="Q513" s="201" t="str">
        <f t="shared" ref="Q513" si="1351">IF(COUNTIF(Q510:Q512,"A")&gt;=1,"C",IF(COUNTIF(Q510:Q512,"A")&gt;0,"P"," "))</f>
        <v/>
      </c>
      <c r="R513" s="201" t="str">
        <f t="shared" ref="R513" si="1352">IF(COUNTIF(R510:R512,"A")&gt;=1,"C",IF(COUNTIF(R510:R512,"A")&gt;0,"P"," "))</f>
        <v/>
      </c>
    </row>
    <row r="514" spans="1:18" ht="13.5" thickBot="1">
      <c r="C514" s="67" t="s">
        <v>56</v>
      </c>
      <c r="D514" s="215" t="str">
        <f>IF(COUNTIF(D497:D513,"C")&gt;4,"C",IF(COUNTIF(D497:D513,"C")&gt;0,"P"," "))</f>
        <v/>
      </c>
      <c r="E514" s="215" t="str">
        <f t="shared" ref="E514:R514" si="1353">IF(COUNTIF(E497:E513,"C")&gt;4,"C",IF(COUNTIF(E497:E513,"C")&gt;0,"P"," "))</f>
        <v/>
      </c>
      <c r="F514" s="215" t="str">
        <f t="shared" si="1353"/>
        <v/>
      </c>
      <c r="G514" s="215" t="str">
        <f t="shared" si="1353"/>
        <v/>
      </c>
      <c r="H514" s="215" t="str">
        <f t="shared" si="1353"/>
        <v/>
      </c>
      <c r="I514" s="215" t="str">
        <f t="shared" si="1353"/>
        <v/>
      </c>
      <c r="J514" s="215" t="str">
        <f t="shared" si="1353"/>
        <v/>
      </c>
      <c r="K514" s="215" t="str">
        <f t="shared" si="1353"/>
        <v/>
      </c>
      <c r="L514" s="215" t="str">
        <f t="shared" si="1353"/>
        <v/>
      </c>
      <c r="M514" s="215" t="str">
        <f t="shared" si="1353"/>
        <v/>
      </c>
      <c r="N514" s="215" t="str">
        <f t="shared" si="1353"/>
        <v/>
      </c>
      <c r="O514" s="215" t="str">
        <f t="shared" si="1353"/>
        <v/>
      </c>
      <c r="P514" s="215" t="str">
        <f t="shared" si="1353"/>
        <v/>
      </c>
      <c r="Q514" s="215" t="str">
        <f t="shared" si="1353"/>
        <v/>
      </c>
      <c r="R514" s="215" t="str">
        <f t="shared" si="1353"/>
        <v/>
      </c>
    </row>
    <row r="515" spans="1:18" ht="18">
      <c r="A515" s="423" t="s">
        <v>157</v>
      </c>
      <c r="B515" s="424"/>
      <c r="C515" s="424"/>
      <c r="D515" s="424"/>
      <c r="E515" s="424"/>
      <c r="F515" s="424"/>
      <c r="G515" s="424"/>
      <c r="H515" s="424"/>
      <c r="I515" s="424"/>
      <c r="J515" s="424"/>
      <c r="K515" s="424"/>
      <c r="L515" s="424"/>
      <c r="M515" s="424"/>
      <c r="N515" s="424"/>
      <c r="O515" s="424"/>
      <c r="P515" s="424"/>
      <c r="Q515" s="424"/>
      <c r="R515" s="424"/>
    </row>
    <row r="516" spans="1:18" ht="15">
      <c r="B516" s="218" t="s">
        <v>248</v>
      </c>
    </row>
    <row r="517" spans="1:18">
      <c r="B517" s="26">
        <v>1</v>
      </c>
      <c r="C517" s="226" t="s">
        <v>332</v>
      </c>
    </row>
    <row r="518" spans="1:18">
      <c r="B518" s="219"/>
      <c r="C518" s="222" t="s">
        <v>337</v>
      </c>
      <c r="D518" s="42"/>
      <c r="E518" s="42"/>
      <c r="F518" s="42"/>
      <c r="G518" s="42"/>
      <c r="H518" s="42"/>
      <c r="I518" s="42"/>
      <c r="J518" s="42"/>
      <c r="K518" s="42"/>
      <c r="L518" s="42"/>
      <c r="M518" s="42"/>
      <c r="N518" s="42"/>
      <c r="O518" s="42"/>
      <c r="P518" s="42"/>
      <c r="Q518" s="42"/>
      <c r="R518" s="42"/>
    </row>
    <row r="519" spans="1:18">
      <c r="B519" s="219"/>
      <c r="C519" s="222" t="s">
        <v>338</v>
      </c>
      <c r="D519" s="42"/>
      <c r="E519" s="42"/>
      <c r="F519" s="42"/>
      <c r="G519" s="42"/>
      <c r="H519" s="42"/>
      <c r="I519" s="42"/>
      <c r="J519" s="42"/>
      <c r="K519" s="42"/>
      <c r="L519" s="42"/>
      <c r="M519" s="42"/>
      <c r="N519" s="42"/>
      <c r="O519" s="42"/>
      <c r="P519" s="42"/>
      <c r="Q519" s="42"/>
      <c r="R519" s="42"/>
    </row>
    <row r="520" spans="1:18">
      <c r="B520" s="219"/>
      <c r="C520" s="222" t="s">
        <v>339</v>
      </c>
      <c r="D520" s="42"/>
      <c r="E520" s="42"/>
      <c r="F520" s="42"/>
      <c r="G520" s="42"/>
      <c r="H520" s="42"/>
      <c r="I520" s="42"/>
      <c r="J520" s="42"/>
      <c r="K520" s="42"/>
      <c r="L520" s="42"/>
      <c r="M520" s="42"/>
      <c r="N520" s="42"/>
      <c r="O520" s="42"/>
      <c r="P520" s="42"/>
      <c r="Q520" s="42"/>
      <c r="R520" s="42"/>
    </row>
    <row r="521" spans="1:18">
      <c r="B521" s="26">
        <v>2</v>
      </c>
      <c r="C521" s="221" t="s">
        <v>333</v>
      </c>
      <c r="D521" s="201" t="str">
        <f>IF(COUNTIF(D518:D520,"A")&gt;=1,"C",IF(COUNTIF(D518:D520,"A")&gt;0,"P"," "))</f>
        <v/>
      </c>
      <c r="E521" s="201" t="str">
        <f t="shared" ref="E521" si="1354">IF(COUNTIF(E518:E520,"A")&gt;=1,"C",IF(COUNTIF(E518:E520,"A")&gt;0,"P"," "))</f>
        <v/>
      </c>
      <c r="F521" s="201" t="str">
        <f t="shared" ref="F521" si="1355">IF(COUNTIF(F518:F520,"A")&gt;=1,"C",IF(COUNTIF(F518:F520,"A")&gt;0,"P"," "))</f>
        <v/>
      </c>
      <c r="G521" s="201" t="str">
        <f t="shared" ref="G521" si="1356">IF(COUNTIF(G518:G520,"A")&gt;=1,"C",IF(COUNTIF(G518:G520,"A")&gt;0,"P"," "))</f>
        <v/>
      </c>
      <c r="H521" s="201" t="str">
        <f t="shared" ref="H521" si="1357">IF(COUNTIF(H518:H520,"A")&gt;=1,"C",IF(COUNTIF(H518:H520,"A")&gt;0,"P"," "))</f>
        <v/>
      </c>
      <c r="I521" s="201" t="str">
        <f t="shared" ref="I521" si="1358">IF(COUNTIF(I518:I520,"A")&gt;=1,"C",IF(COUNTIF(I518:I520,"A")&gt;0,"P"," "))</f>
        <v/>
      </c>
      <c r="J521" s="201" t="str">
        <f t="shared" ref="J521" si="1359">IF(COUNTIF(J518:J520,"A")&gt;=1,"C",IF(COUNTIF(J518:J520,"A")&gt;0,"P"," "))</f>
        <v/>
      </c>
      <c r="K521" s="201" t="str">
        <f t="shared" ref="K521" si="1360">IF(COUNTIF(K518:K520,"A")&gt;=1,"C",IF(COUNTIF(K518:K520,"A")&gt;0,"P"," "))</f>
        <v/>
      </c>
      <c r="L521" s="201" t="str">
        <f t="shared" ref="L521" si="1361">IF(COUNTIF(L518:L520,"A")&gt;=1,"C",IF(COUNTIF(L518:L520,"A")&gt;0,"P"," "))</f>
        <v/>
      </c>
      <c r="M521" s="201" t="str">
        <f t="shared" ref="M521" si="1362">IF(COUNTIF(M518:M520,"A")&gt;=1,"C",IF(COUNTIF(M518:M520,"A")&gt;0,"P"," "))</f>
        <v/>
      </c>
      <c r="N521" s="201" t="str">
        <f t="shared" ref="N521" si="1363">IF(COUNTIF(N518:N520,"A")&gt;=1,"C",IF(COUNTIF(N518:N520,"A")&gt;0,"P"," "))</f>
        <v/>
      </c>
      <c r="O521" s="201" t="str">
        <f t="shared" ref="O521" si="1364">IF(COUNTIF(O518:O520,"A")&gt;=1,"C",IF(COUNTIF(O518:O520,"A")&gt;0,"P"," "))</f>
        <v/>
      </c>
      <c r="P521" s="201" t="str">
        <f t="shared" ref="P521" si="1365">IF(COUNTIF(P518:P520,"A")&gt;=1,"C",IF(COUNTIF(P518:P520,"A")&gt;0,"P"," "))</f>
        <v/>
      </c>
      <c r="Q521" s="201" t="str">
        <f t="shared" ref="Q521" si="1366">IF(COUNTIF(Q518:Q520,"A")&gt;=1,"C",IF(COUNTIF(Q518:Q520,"A")&gt;0,"P"," "))</f>
        <v/>
      </c>
      <c r="R521" s="201" t="str">
        <f t="shared" ref="R521" si="1367">IF(COUNTIF(R518:R520,"A")&gt;=1,"C",IF(COUNTIF(R518:R520,"A")&gt;0,"P"," "))</f>
        <v/>
      </c>
    </row>
    <row r="522" spans="1:18">
      <c r="B522" s="220"/>
      <c r="C522" s="222" t="s">
        <v>342</v>
      </c>
      <c r="D522" s="42"/>
      <c r="E522" s="42"/>
      <c r="F522" s="42"/>
      <c r="G522" s="42"/>
      <c r="H522" s="42"/>
      <c r="I522" s="42"/>
      <c r="J522" s="42"/>
      <c r="K522" s="42"/>
      <c r="L522" s="42"/>
      <c r="M522" s="42"/>
      <c r="N522" s="42"/>
      <c r="O522" s="42"/>
      <c r="P522" s="42"/>
      <c r="Q522" s="42"/>
      <c r="R522" s="42"/>
    </row>
    <row r="523" spans="1:18">
      <c r="B523" s="220"/>
      <c r="C523" s="222" t="s">
        <v>341</v>
      </c>
      <c r="D523" s="42"/>
      <c r="E523" s="42"/>
      <c r="F523" s="42"/>
      <c r="G523" s="42"/>
      <c r="H523" s="42"/>
      <c r="I523" s="42"/>
      <c r="J523" s="42"/>
      <c r="K523" s="42"/>
      <c r="L523" s="42"/>
      <c r="M523" s="42"/>
      <c r="N523" s="42"/>
      <c r="O523" s="42"/>
      <c r="P523" s="42"/>
      <c r="Q523" s="42"/>
      <c r="R523" s="42"/>
    </row>
    <row r="524" spans="1:18">
      <c r="B524" s="220"/>
      <c r="C524" s="222" t="s">
        <v>340</v>
      </c>
      <c r="D524" s="42"/>
      <c r="E524" s="42"/>
      <c r="F524" s="42"/>
      <c r="G524" s="42"/>
      <c r="H524" s="42"/>
      <c r="I524" s="42"/>
      <c r="J524" s="42"/>
      <c r="K524" s="42"/>
      <c r="L524" s="42"/>
      <c r="M524" s="42"/>
      <c r="N524" s="42"/>
      <c r="O524" s="42"/>
      <c r="P524" s="42"/>
      <c r="Q524" s="42"/>
      <c r="R524" s="42"/>
    </row>
    <row r="525" spans="1:18">
      <c r="B525" s="26">
        <v>3</v>
      </c>
      <c r="C525" s="221" t="s">
        <v>334</v>
      </c>
      <c r="D525" s="201" t="str">
        <f>IF(COUNTIF(D522:D524,"A")&gt;=1,"C",IF(COUNTIF(D522:D524,"A")&gt;0,"P"," "))</f>
        <v/>
      </c>
      <c r="E525" s="201" t="str">
        <f t="shared" ref="E525" si="1368">IF(COUNTIF(E522:E524,"A")&gt;=1,"C",IF(COUNTIF(E522:E524,"A")&gt;0,"P"," "))</f>
        <v/>
      </c>
      <c r="F525" s="201" t="str">
        <f t="shared" ref="F525" si="1369">IF(COUNTIF(F522:F524,"A")&gt;=1,"C",IF(COUNTIF(F522:F524,"A")&gt;0,"P"," "))</f>
        <v/>
      </c>
      <c r="G525" s="201" t="str">
        <f t="shared" ref="G525" si="1370">IF(COUNTIF(G522:G524,"A")&gt;=1,"C",IF(COUNTIF(G522:G524,"A")&gt;0,"P"," "))</f>
        <v/>
      </c>
      <c r="H525" s="201" t="str">
        <f t="shared" ref="H525" si="1371">IF(COUNTIF(H522:H524,"A")&gt;=1,"C",IF(COUNTIF(H522:H524,"A")&gt;0,"P"," "))</f>
        <v/>
      </c>
      <c r="I525" s="201" t="str">
        <f t="shared" ref="I525" si="1372">IF(COUNTIF(I522:I524,"A")&gt;=1,"C",IF(COUNTIF(I522:I524,"A")&gt;0,"P"," "))</f>
        <v/>
      </c>
      <c r="J525" s="201" t="str">
        <f t="shared" ref="J525" si="1373">IF(COUNTIF(J522:J524,"A")&gt;=1,"C",IF(COUNTIF(J522:J524,"A")&gt;0,"P"," "))</f>
        <v/>
      </c>
      <c r="K525" s="201" t="str">
        <f t="shared" ref="K525" si="1374">IF(COUNTIF(K522:K524,"A")&gt;=1,"C",IF(COUNTIF(K522:K524,"A")&gt;0,"P"," "))</f>
        <v/>
      </c>
      <c r="L525" s="201" t="str">
        <f t="shared" ref="L525" si="1375">IF(COUNTIF(L522:L524,"A")&gt;=1,"C",IF(COUNTIF(L522:L524,"A")&gt;0,"P"," "))</f>
        <v/>
      </c>
      <c r="M525" s="201" t="str">
        <f t="shared" ref="M525" si="1376">IF(COUNTIF(M522:M524,"A")&gt;=1,"C",IF(COUNTIF(M522:M524,"A")&gt;0,"P"," "))</f>
        <v/>
      </c>
      <c r="N525" s="201" t="str">
        <f t="shared" ref="N525" si="1377">IF(COUNTIF(N522:N524,"A")&gt;=1,"C",IF(COUNTIF(N522:N524,"A")&gt;0,"P"," "))</f>
        <v/>
      </c>
      <c r="O525" s="201" t="str">
        <f t="shared" ref="O525" si="1378">IF(COUNTIF(O522:O524,"A")&gt;=1,"C",IF(COUNTIF(O522:O524,"A")&gt;0,"P"," "))</f>
        <v/>
      </c>
      <c r="P525" s="201" t="str">
        <f t="shared" ref="P525" si="1379">IF(COUNTIF(P522:P524,"A")&gt;=1,"C",IF(COUNTIF(P522:P524,"A")&gt;0,"P"," "))</f>
        <v/>
      </c>
      <c r="Q525" s="201" t="str">
        <f t="shared" ref="Q525" si="1380">IF(COUNTIF(Q522:Q524,"A")&gt;=1,"C",IF(COUNTIF(Q522:Q524,"A")&gt;0,"P"," "))</f>
        <v/>
      </c>
      <c r="R525" s="201" t="str">
        <f t="shared" ref="R525" si="1381">IF(COUNTIF(R522:R524,"A")&gt;=1,"C",IF(COUNTIF(R522:R524,"A")&gt;0,"P"," "))</f>
        <v/>
      </c>
    </row>
    <row r="526" spans="1:18">
      <c r="B526" s="220"/>
      <c r="C526" s="222" t="s">
        <v>343</v>
      </c>
      <c r="D526" s="42"/>
      <c r="E526" s="42"/>
      <c r="F526" s="42"/>
      <c r="G526" s="42"/>
      <c r="H526" s="42"/>
      <c r="I526" s="42"/>
      <c r="J526" s="42"/>
      <c r="K526" s="42"/>
      <c r="L526" s="42"/>
      <c r="M526" s="42"/>
      <c r="N526" s="42"/>
      <c r="O526" s="42"/>
      <c r="P526" s="42"/>
      <c r="Q526" s="42"/>
      <c r="R526" s="42"/>
    </row>
    <row r="527" spans="1:18">
      <c r="B527" s="220"/>
      <c r="C527" s="222" t="s">
        <v>344</v>
      </c>
      <c r="D527" s="42"/>
      <c r="E527" s="42"/>
      <c r="F527" s="42"/>
      <c r="G527" s="42"/>
      <c r="H527" s="42"/>
      <c r="I527" s="42"/>
      <c r="J527" s="42"/>
      <c r="K527" s="42"/>
      <c r="L527" s="42"/>
      <c r="M527" s="42"/>
      <c r="N527" s="42"/>
      <c r="O527" s="42"/>
      <c r="P527" s="42"/>
      <c r="Q527" s="42"/>
      <c r="R527" s="42"/>
    </row>
    <row r="528" spans="1:18">
      <c r="B528" s="220"/>
      <c r="C528" s="222" t="s">
        <v>345</v>
      </c>
      <c r="D528" s="42"/>
      <c r="E528" s="42"/>
      <c r="F528" s="42"/>
      <c r="G528" s="42"/>
      <c r="H528" s="42"/>
      <c r="I528" s="42"/>
      <c r="J528" s="42"/>
      <c r="K528" s="42"/>
      <c r="L528" s="42"/>
      <c r="M528" s="42"/>
      <c r="N528" s="42"/>
      <c r="O528" s="42"/>
      <c r="P528" s="42"/>
      <c r="Q528" s="42"/>
      <c r="R528" s="42"/>
    </row>
    <row r="529" spans="2:18">
      <c r="B529" s="26">
        <v>4</v>
      </c>
      <c r="C529" s="221" t="s">
        <v>335</v>
      </c>
      <c r="D529" s="201" t="str">
        <f>IF(COUNTIF(D526:D528,"A")&gt;=1,"C",IF(COUNTIF(D526:D528,"A")&gt;0,"P"," "))</f>
        <v/>
      </c>
      <c r="E529" s="201" t="str">
        <f t="shared" ref="E529" si="1382">IF(COUNTIF(E526:E528,"A")&gt;=1,"C",IF(COUNTIF(E526:E528,"A")&gt;0,"P"," "))</f>
        <v/>
      </c>
      <c r="F529" s="201" t="str">
        <f t="shared" ref="F529" si="1383">IF(COUNTIF(F526:F528,"A")&gt;=1,"C",IF(COUNTIF(F526:F528,"A")&gt;0,"P"," "))</f>
        <v/>
      </c>
      <c r="G529" s="201" t="str">
        <f t="shared" ref="G529" si="1384">IF(COUNTIF(G526:G528,"A")&gt;=1,"C",IF(COUNTIF(G526:G528,"A")&gt;0,"P"," "))</f>
        <v/>
      </c>
      <c r="H529" s="201" t="str">
        <f t="shared" ref="H529" si="1385">IF(COUNTIF(H526:H528,"A")&gt;=1,"C",IF(COUNTIF(H526:H528,"A")&gt;0,"P"," "))</f>
        <v/>
      </c>
      <c r="I529" s="201" t="str">
        <f t="shared" ref="I529" si="1386">IF(COUNTIF(I526:I528,"A")&gt;=1,"C",IF(COUNTIF(I526:I528,"A")&gt;0,"P"," "))</f>
        <v/>
      </c>
      <c r="J529" s="201" t="str">
        <f t="shared" ref="J529" si="1387">IF(COUNTIF(J526:J528,"A")&gt;=1,"C",IF(COUNTIF(J526:J528,"A")&gt;0,"P"," "))</f>
        <v/>
      </c>
      <c r="K529" s="201" t="str">
        <f t="shared" ref="K529" si="1388">IF(COUNTIF(K526:K528,"A")&gt;=1,"C",IF(COUNTIF(K526:K528,"A")&gt;0,"P"," "))</f>
        <v/>
      </c>
      <c r="L529" s="201" t="str">
        <f t="shared" ref="L529" si="1389">IF(COUNTIF(L526:L528,"A")&gt;=1,"C",IF(COUNTIF(L526:L528,"A")&gt;0,"P"," "))</f>
        <v/>
      </c>
      <c r="M529" s="201" t="str">
        <f t="shared" ref="M529" si="1390">IF(COUNTIF(M526:M528,"A")&gt;=1,"C",IF(COUNTIF(M526:M528,"A")&gt;0,"P"," "))</f>
        <v/>
      </c>
      <c r="N529" s="201" t="str">
        <f t="shared" ref="N529" si="1391">IF(COUNTIF(N526:N528,"A")&gt;=1,"C",IF(COUNTIF(N526:N528,"A")&gt;0,"P"," "))</f>
        <v/>
      </c>
      <c r="O529" s="201" t="str">
        <f t="shared" ref="O529" si="1392">IF(COUNTIF(O526:O528,"A")&gt;=1,"C",IF(COUNTIF(O526:O528,"A")&gt;0,"P"," "))</f>
        <v/>
      </c>
      <c r="P529" s="201" t="str">
        <f t="shared" ref="P529" si="1393">IF(COUNTIF(P526:P528,"A")&gt;=1,"C",IF(COUNTIF(P526:P528,"A")&gt;0,"P"," "))</f>
        <v/>
      </c>
      <c r="Q529" s="201" t="str">
        <f t="shared" ref="Q529" si="1394">IF(COUNTIF(Q526:Q528,"A")&gt;=1,"C",IF(COUNTIF(Q526:Q528,"A")&gt;0,"P"," "))</f>
        <v/>
      </c>
      <c r="R529" s="201" t="str">
        <f t="shared" ref="R529" si="1395">IF(COUNTIF(R526:R528,"A")&gt;=1,"C",IF(COUNTIF(R526:R528,"A")&gt;0,"P"," "))</f>
        <v/>
      </c>
    </row>
    <row r="530" spans="2:18">
      <c r="B530" s="220"/>
      <c r="C530" s="222" t="s">
        <v>346</v>
      </c>
      <c r="D530" s="42"/>
      <c r="E530" s="42"/>
      <c r="F530" s="42"/>
      <c r="G530" s="42"/>
      <c r="H530" s="42"/>
      <c r="I530" s="42"/>
      <c r="J530" s="42"/>
      <c r="K530" s="42"/>
      <c r="L530" s="42"/>
      <c r="M530" s="42"/>
      <c r="N530" s="42"/>
      <c r="O530" s="42"/>
      <c r="P530" s="42"/>
      <c r="Q530" s="42"/>
      <c r="R530" s="42"/>
    </row>
    <row r="531" spans="2:18">
      <c r="B531" s="220"/>
      <c r="C531" s="222" t="s">
        <v>347</v>
      </c>
      <c r="D531" s="42"/>
      <c r="E531" s="42"/>
      <c r="F531" s="42"/>
      <c r="G531" s="42"/>
      <c r="H531" s="42"/>
      <c r="I531" s="42"/>
      <c r="J531" s="42"/>
      <c r="K531" s="42"/>
      <c r="L531" s="42"/>
      <c r="M531" s="42"/>
      <c r="N531" s="42"/>
      <c r="O531" s="42"/>
      <c r="P531" s="42"/>
      <c r="Q531" s="42"/>
      <c r="R531" s="42"/>
    </row>
    <row r="532" spans="2:18">
      <c r="B532" s="220"/>
      <c r="C532" s="222" t="s">
        <v>348</v>
      </c>
      <c r="D532" s="42"/>
      <c r="E532" s="42"/>
      <c r="F532" s="42"/>
      <c r="G532" s="42"/>
      <c r="H532" s="42"/>
      <c r="I532" s="42"/>
      <c r="J532" s="42"/>
      <c r="K532" s="42"/>
      <c r="L532" s="42"/>
      <c r="M532" s="42"/>
      <c r="N532" s="42"/>
      <c r="O532" s="42"/>
      <c r="P532" s="42"/>
      <c r="Q532" s="42"/>
      <c r="R532" s="42"/>
    </row>
    <row r="533" spans="2:18">
      <c r="B533" s="26">
        <v>5</v>
      </c>
      <c r="C533" s="221" t="s">
        <v>336</v>
      </c>
      <c r="D533" s="201" t="str">
        <f>IF(COUNTIF(D530:D532,"A")&gt;=1,"C",IF(COUNTIF(D530:D532,"A")&gt;0,"P"," "))</f>
        <v/>
      </c>
      <c r="E533" s="201" t="str">
        <f t="shared" ref="E533" si="1396">IF(COUNTIF(E530:E532,"A")&gt;=1,"C",IF(COUNTIF(E530:E532,"A")&gt;0,"P"," "))</f>
        <v/>
      </c>
      <c r="F533" s="201" t="str">
        <f t="shared" ref="F533" si="1397">IF(COUNTIF(F530:F532,"A")&gt;=1,"C",IF(COUNTIF(F530:F532,"A")&gt;0,"P"," "))</f>
        <v/>
      </c>
      <c r="G533" s="201" t="str">
        <f t="shared" ref="G533" si="1398">IF(COUNTIF(G530:G532,"A")&gt;=1,"C",IF(COUNTIF(G530:G532,"A")&gt;0,"P"," "))</f>
        <v/>
      </c>
      <c r="H533" s="201" t="str">
        <f t="shared" ref="H533" si="1399">IF(COUNTIF(H530:H532,"A")&gt;=1,"C",IF(COUNTIF(H530:H532,"A")&gt;0,"P"," "))</f>
        <v/>
      </c>
      <c r="I533" s="201" t="str">
        <f t="shared" ref="I533" si="1400">IF(COUNTIF(I530:I532,"A")&gt;=1,"C",IF(COUNTIF(I530:I532,"A")&gt;0,"P"," "))</f>
        <v/>
      </c>
      <c r="J533" s="201" t="str">
        <f t="shared" ref="J533" si="1401">IF(COUNTIF(J530:J532,"A")&gt;=1,"C",IF(COUNTIF(J530:J532,"A")&gt;0,"P"," "))</f>
        <v/>
      </c>
      <c r="K533" s="201" t="str">
        <f t="shared" ref="K533" si="1402">IF(COUNTIF(K530:K532,"A")&gt;=1,"C",IF(COUNTIF(K530:K532,"A")&gt;0,"P"," "))</f>
        <v/>
      </c>
      <c r="L533" s="201" t="str">
        <f t="shared" ref="L533" si="1403">IF(COUNTIF(L530:L532,"A")&gt;=1,"C",IF(COUNTIF(L530:L532,"A")&gt;0,"P"," "))</f>
        <v/>
      </c>
      <c r="M533" s="201" t="str">
        <f t="shared" ref="M533" si="1404">IF(COUNTIF(M530:M532,"A")&gt;=1,"C",IF(COUNTIF(M530:M532,"A")&gt;0,"P"," "))</f>
        <v/>
      </c>
      <c r="N533" s="201" t="str">
        <f t="shared" ref="N533" si="1405">IF(COUNTIF(N530:N532,"A")&gt;=1,"C",IF(COUNTIF(N530:N532,"A")&gt;0,"P"," "))</f>
        <v/>
      </c>
      <c r="O533" s="201" t="str">
        <f t="shared" ref="O533" si="1406">IF(COUNTIF(O530:O532,"A")&gt;=1,"C",IF(COUNTIF(O530:O532,"A")&gt;0,"P"," "))</f>
        <v/>
      </c>
      <c r="P533" s="201" t="str">
        <f t="shared" ref="P533" si="1407">IF(COUNTIF(P530:P532,"A")&gt;=1,"C",IF(COUNTIF(P530:P532,"A")&gt;0,"P"," "))</f>
        <v/>
      </c>
      <c r="Q533" s="201" t="str">
        <f t="shared" ref="Q533" si="1408">IF(COUNTIF(Q530:Q532,"A")&gt;=1,"C",IF(COUNTIF(Q530:Q532,"A")&gt;0,"P"," "))</f>
        <v/>
      </c>
      <c r="R533" s="201" t="str">
        <f t="shared" ref="R533" si="1409">IF(COUNTIF(R530:R532,"A")&gt;=1,"C",IF(COUNTIF(R530:R532,"A")&gt;0,"P"," "))</f>
        <v/>
      </c>
    </row>
    <row r="534" spans="2:18">
      <c r="B534" s="220"/>
      <c r="C534" s="222" t="s">
        <v>349</v>
      </c>
      <c r="D534" s="42"/>
      <c r="E534" s="42"/>
      <c r="F534" s="42"/>
      <c r="G534" s="42"/>
      <c r="H534" s="42"/>
      <c r="I534" s="42"/>
      <c r="J534" s="42"/>
      <c r="K534" s="42"/>
      <c r="L534" s="42"/>
      <c r="M534" s="42"/>
      <c r="N534" s="42"/>
      <c r="O534" s="42"/>
      <c r="P534" s="42"/>
      <c r="Q534" s="42"/>
      <c r="R534" s="42"/>
    </row>
    <row r="535" spans="2:18">
      <c r="B535" s="220"/>
      <c r="C535" s="222" t="s">
        <v>350</v>
      </c>
      <c r="D535" s="42"/>
      <c r="E535" s="42"/>
      <c r="F535" s="42"/>
      <c r="G535" s="42"/>
      <c r="H535" s="42"/>
      <c r="I535" s="42"/>
      <c r="J535" s="42"/>
      <c r="K535" s="42"/>
      <c r="L535" s="42"/>
      <c r="M535" s="42"/>
      <c r="N535" s="42"/>
      <c r="O535" s="42"/>
      <c r="P535" s="42"/>
      <c r="Q535" s="42"/>
      <c r="R535" s="42"/>
    </row>
    <row r="536" spans="2:18">
      <c r="B536" s="220"/>
      <c r="C536" s="222" t="s">
        <v>351</v>
      </c>
      <c r="D536" s="42"/>
      <c r="E536" s="42"/>
      <c r="F536" s="42"/>
      <c r="G536" s="42"/>
      <c r="H536" s="42"/>
      <c r="I536" s="42"/>
      <c r="J536" s="42"/>
      <c r="K536" s="42"/>
      <c r="L536" s="42"/>
      <c r="M536" s="42"/>
      <c r="N536" s="42"/>
      <c r="O536" s="42"/>
      <c r="P536" s="42"/>
      <c r="Q536" s="42"/>
      <c r="R536" s="42"/>
    </row>
    <row r="537" spans="2:18" ht="1.5" customHeight="1" thickBot="1">
      <c r="D537" s="201" t="str">
        <f>IF(COUNTIF(D534:D536,"A")&gt;=1,"C",IF(COUNTIF(D534:D536,"A")&gt;0,"P"," "))</f>
        <v/>
      </c>
      <c r="E537" s="201" t="str">
        <f t="shared" ref="E537" si="1410">IF(COUNTIF(E534:E536,"A")&gt;=1,"C",IF(COUNTIF(E534:E536,"A")&gt;0,"P"," "))</f>
        <v/>
      </c>
      <c r="F537" s="201" t="str">
        <f t="shared" ref="F537" si="1411">IF(COUNTIF(F534:F536,"A")&gt;=1,"C",IF(COUNTIF(F534:F536,"A")&gt;0,"P"," "))</f>
        <v/>
      </c>
      <c r="G537" s="201" t="str">
        <f t="shared" ref="G537" si="1412">IF(COUNTIF(G534:G536,"A")&gt;=1,"C",IF(COUNTIF(G534:G536,"A")&gt;0,"P"," "))</f>
        <v/>
      </c>
      <c r="H537" s="201" t="str">
        <f t="shared" ref="H537" si="1413">IF(COUNTIF(H534:H536,"A")&gt;=1,"C",IF(COUNTIF(H534:H536,"A")&gt;0,"P"," "))</f>
        <v/>
      </c>
      <c r="I537" s="201" t="str">
        <f t="shared" ref="I537" si="1414">IF(COUNTIF(I534:I536,"A")&gt;=1,"C",IF(COUNTIF(I534:I536,"A")&gt;0,"P"," "))</f>
        <v/>
      </c>
      <c r="J537" s="201" t="str">
        <f t="shared" ref="J537" si="1415">IF(COUNTIF(J534:J536,"A")&gt;=1,"C",IF(COUNTIF(J534:J536,"A")&gt;0,"P"," "))</f>
        <v/>
      </c>
      <c r="K537" s="201" t="str">
        <f t="shared" ref="K537" si="1416">IF(COUNTIF(K534:K536,"A")&gt;=1,"C",IF(COUNTIF(K534:K536,"A")&gt;0,"P"," "))</f>
        <v/>
      </c>
      <c r="L537" s="201" t="str">
        <f t="shared" ref="L537" si="1417">IF(COUNTIF(L534:L536,"A")&gt;=1,"C",IF(COUNTIF(L534:L536,"A")&gt;0,"P"," "))</f>
        <v/>
      </c>
      <c r="M537" s="201" t="str">
        <f t="shared" ref="M537" si="1418">IF(COUNTIF(M534:M536,"A")&gt;=1,"C",IF(COUNTIF(M534:M536,"A")&gt;0,"P"," "))</f>
        <v/>
      </c>
      <c r="N537" s="201" t="str">
        <f t="shared" ref="N537" si="1419">IF(COUNTIF(N534:N536,"A")&gt;=1,"C",IF(COUNTIF(N534:N536,"A")&gt;0,"P"," "))</f>
        <v/>
      </c>
      <c r="O537" s="201" t="str">
        <f t="shared" ref="O537" si="1420">IF(COUNTIF(O534:O536,"A")&gt;=1,"C",IF(COUNTIF(O534:O536,"A")&gt;0,"P"," "))</f>
        <v/>
      </c>
      <c r="P537" s="201" t="str">
        <f t="shared" ref="P537" si="1421">IF(COUNTIF(P534:P536,"A")&gt;=1,"C",IF(COUNTIF(P534:P536,"A")&gt;0,"P"," "))</f>
        <v/>
      </c>
      <c r="Q537" s="201" t="str">
        <f t="shared" ref="Q537" si="1422">IF(COUNTIF(Q534:Q536,"A")&gt;=1,"C",IF(COUNTIF(Q534:Q536,"A")&gt;0,"P"," "))</f>
        <v/>
      </c>
      <c r="R537" s="201" t="str">
        <f t="shared" ref="R537" si="1423">IF(COUNTIF(R534:R536,"A")&gt;=1,"C",IF(COUNTIF(R534:R536,"A")&gt;0,"P"," "))</f>
        <v/>
      </c>
    </row>
    <row r="538" spans="2:18" ht="13.5" thickBot="1">
      <c r="C538" s="67" t="s">
        <v>56</v>
      </c>
      <c r="D538" s="215" t="str">
        <f t="shared" ref="D538:R538" si="1424">IF(COUNTIF(D521:D537,"C")&gt;4,"C",IF(COUNTIF(D521:D537,"C")&gt;0,"P"," "))</f>
        <v/>
      </c>
      <c r="E538" s="215" t="str">
        <f t="shared" si="1424"/>
        <v/>
      </c>
      <c r="F538" s="215" t="str">
        <f t="shared" si="1424"/>
        <v/>
      </c>
      <c r="G538" s="215" t="str">
        <f t="shared" si="1424"/>
        <v/>
      </c>
      <c r="H538" s="215" t="str">
        <f t="shared" si="1424"/>
        <v/>
      </c>
      <c r="I538" s="215" t="str">
        <f t="shared" si="1424"/>
        <v/>
      </c>
      <c r="J538" s="215" t="str">
        <f t="shared" si="1424"/>
        <v/>
      </c>
      <c r="K538" s="215" t="str">
        <f t="shared" si="1424"/>
        <v/>
      </c>
      <c r="L538" s="215" t="str">
        <f t="shared" si="1424"/>
        <v/>
      </c>
      <c r="M538" s="215" t="str">
        <f t="shared" si="1424"/>
        <v/>
      </c>
      <c r="N538" s="215" t="str">
        <f t="shared" si="1424"/>
        <v/>
      </c>
      <c r="O538" s="215" t="str">
        <f t="shared" si="1424"/>
        <v/>
      </c>
      <c r="P538" s="215" t="str">
        <f t="shared" si="1424"/>
        <v/>
      </c>
      <c r="Q538" s="215" t="str">
        <f t="shared" si="1424"/>
        <v/>
      </c>
      <c r="R538" s="215" t="str">
        <f t="shared" si="1424"/>
        <v/>
      </c>
    </row>
    <row r="539" spans="2:18" ht="15">
      <c r="B539" s="218" t="s">
        <v>249</v>
      </c>
    </row>
    <row r="540" spans="2:18">
      <c r="B540" s="26">
        <v>1</v>
      </c>
      <c r="C540" s="225" t="s">
        <v>352</v>
      </c>
    </row>
    <row r="541" spans="2:18">
      <c r="B541" s="219"/>
      <c r="C541" s="222" t="s">
        <v>357</v>
      </c>
      <c r="D541" s="42"/>
      <c r="E541" s="42"/>
      <c r="F541" s="42"/>
      <c r="G541" s="42"/>
      <c r="H541" s="42"/>
      <c r="I541" s="42"/>
      <c r="J541" s="42"/>
      <c r="K541" s="42"/>
      <c r="L541" s="42"/>
      <c r="M541" s="42"/>
      <c r="N541" s="42"/>
      <c r="O541" s="42"/>
      <c r="P541" s="42"/>
      <c r="Q541" s="42"/>
      <c r="R541" s="42"/>
    </row>
    <row r="542" spans="2:18">
      <c r="B542" s="219"/>
      <c r="C542" s="222" t="s">
        <v>358</v>
      </c>
      <c r="D542" s="42"/>
      <c r="E542" s="42"/>
      <c r="F542" s="42"/>
      <c r="G542" s="42"/>
      <c r="H542" s="42"/>
      <c r="I542" s="42"/>
      <c r="J542" s="42"/>
      <c r="K542" s="42"/>
      <c r="L542" s="42"/>
      <c r="M542" s="42"/>
      <c r="N542" s="42"/>
      <c r="O542" s="42"/>
      <c r="P542" s="42"/>
      <c r="Q542" s="42"/>
      <c r="R542" s="42"/>
    </row>
    <row r="543" spans="2:18">
      <c r="B543" s="219"/>
      <c r="C543" s="222" t="s">
        <v>168</v>
      </c>
      <c r="D543" s="42"/>
      <c r="E543" s="42"/>
      <c r="F543" s="42"/>
      <c r="G543" s="42"/>
      <c r="H543" s="42"/>
      <c r="I543" s="42"/>
      <c r="J543" s="42"/>
      <c r="K543" s="42"/>
      <c r="L543" s="42"/>
      <c r="M543" s="42"/>
      <c r="N543" s="42"/>
      <c r="O543" s="42"/>
      <c r="P543" s="42"/>
      <c r="Q543" s="42"/>
      <c r="R543" s="42"/>
    </row>
    <row r="544" spans="2:18">
      <c r="B544" s="26">
        <v>2</v>
      </c>
      <c r="C544" s="221" t="s">
        <v>353</v>
      </c>
      <c r="D544" s="201" t="str">
        <f>IF(COUNTIF(D541:D543,"A")&gt;=1,"C",IF(COUNTIF(D541:D543,"A")&gt;0,"P"," "))</f>
        <v/>
      </c>
      <c r="E544" s="201" t="str">
        <f t="shared" ref="E544" si="1425">IF(COUNTIF(E541:E543,"A")&gt;=1,"C",IF(COUNTIF(E541:E543,"A")&gt;0,"P"," "))</f>
        <v/>
      </c>
      <c r="F544" s="201" t="str">
        <f t="shared" ref="F544" si="1426">IF(COUNTIF(F541:F543,"A")&gt;=1,"C",IF(COUNTIF(F541:F543,"A")&gt;0,"P"," "))</f>
        <v/>
      </c>
      <c r="G544" s="201" t="str">
        <f t="shared" ref="G544" si="1427">IF(COUNTIF(G541:G543,"A")&gt;=1,"C",IF(COUNTIF(G541:G543,"A")&gt;0,"P"," "))</f>
        <v/>
      </c>
      <c r="H544" s="201" t="str">
        <f t="shared" ref="H544" si="1428">IF(COUNTIF(H541:H543,"A")&gt;=1,"C",IF(COUNTIF(H541:H543,"A")&gt;0,"P"," "))</f>
        <v/>
      </c>
      <c r="I544" s="201" t="str">
        <f t="shared" ref="I544" si="1429">IF(COUNTIF(I541:I543,"A")&gt;=1,"C",IF(COUNTIF(I541:I543,"A")&gt;0,"P"," "))</f>
        <v/>
      </c>
      <c r="J544" s="201" t="str">
        <f t="shared" ref="J544" si="1430">IF(COUNTIF(J541:J543,"A")&gt;=1,"C",IF(COUNTIF(J541:J543,"A")&gt;0,"P"," "))</f>
        <v/>
      </c>
      <c r="K544" s="201" t="str">
        <f t="shared" ref="K544" si="1431">IF(COUNTIF(K541:K543,"A")&gt;=1,"C",IF(COUNTIF(K541:K543,"A")&gt;0,"P"," "))</f>
        <v/>
      </c>
      <c r="L544" s="201" t="str">
        <f t="shared" ref="L544" si="1432">IF(COUNTIF(L541:L543,"A")&gt;=1,"C",IF(COUNTIF(L541:L543,"A")&gt;0,"P"," "))</f>
        <v/>
      </c>
      <c r="M544" s="201" t="str">
        <f t="shared" ref="M544" si="1433">IF(COUNTIF(M541:M543,"A")&gt;=1,"C",IF(COUNTIF(M541:M543,"A")&gt;0,"P"," "))</f>
        <v/>
      </c>
      <c r="N544" s="201" t="str">
        <f t="shared" ref="N544" si="1434">IF(COUNTIF(N541:N543,"A")&gt;=1,"C",IF(COUNTIF(N541:N543,"A")&gt;0,"P"," "))</f>
        <v/>
      </c>
      <c r="O544" s="201" t="str">
        <f t="shared" ref="O544" si="1435">IF(COUNTIF(O541:O543,"A")&gt;=1,"C",IF(COUNTIF(O541:O543,"A")&gt;0,"P"," "))</f>
        <v/>
      </c>
      <c r="P544" s="201" t="str">
        <f t="shared" ref="P544" si="1436">IF(COUNTIF(P541:P543,"A")&gt;=1,"C",IF(COUNTIF(P541:P543,"A")&gt;0,"P"," "))</f>
        <v/>
      </c>
      <c r="Q544" s="201" t="str">
        <f t="shared" ref="Q544" si="1437">IF(COUNTIF(Q541:Q543,"A")&gt;=1,"C",IF(COUNTIF(Q541:Q543,"A")&gt;0,"P"," "))</f>
        <v/>
      </c>
      <c r="R544" s="201" t="str">
        <f t="shared" ref="R544" si="1438">IF(COUNTIF(R541:R543,"A")&gt;=1,"C",IF(COUNTIF(R541:R543,"A")&gt;0,"P"," "))</f>
        <v/>
      </c>
    </row>
    <row r="545" spans="2:18">
      <c r="B545" s="220"/>
      <c r="C545" s="222" t="s">
        <v>359</v>
      </c>
      <c r="D545" s="42"/>
      <c r="E545" s="42"/>
      <c r="F545" s="42"/>
      <c r="G545" s="42"/>
      <c r="H545" s="42"/>
      <c r="I545" s="42"/>
      <c r="J545" s="42"/>
      <c r="K545" s="42"/>
      <c r="L545" s="42"/>
      <c r="M545" s="42"/>
      <c r="N545" s="42"/>
      <c r="O545" s="42"/>
      <c r="P545" s="42"/>
      <c r="Q545" s="42"/>
      <c r="R545" s="42"/>
    </row>
    <row r="546" spans="2:18">
      <c r="B546" s="220"/>
      <c r="C546" s="222" t="s">
        <v>360</v>
      </c>
      <c r="D546" s="42"/>
      <c r="E546" s="42"/>
      <c r="F546" s="42"/>
      <c r="G546" s="42"/>
      <c r="H546" s="42"/>
      <c r="I546" s="42"/>
      <c r="J546" s="42"/>
      <c r="K546" s="42"/>
      <c r="L546" s="42"/>
      <c r="M546" s="42"/>
      <c r="N546" s="42"/>
      <c r="O546" s="42"/>
      <c r="P546" s="42"/>
      <c r="Q546" s="42"/>
      <c r="R546" s="42"/>
    </row>
    <row r="547" spans="2:18">
      <c r="B547" s="220"/>
      <c r="C547" s="222" t="s">
        <v>361</v>
      </c>
      <c r="D547" s="42"/>
      <c r="E547" s="42"/>
      <c r="F547" s="42"/>
      <c r="G547" s="42"/>
      <c r="H547" s="42"/>
      <c r="I547" s="42"/>
      <c r="J547" s="42"/>
      <c r="K547" s="42"/>
      <c r="L547" s="42"/>
      <c r="M547" s="42"/>
      <c r="N547" s="42"/>
      <c r="O547" s="42"/>
      <c r="P547" s="42"/>
      <c r="Q547" s="42"/>
      <c r="R547" s="42"/>
    </row>
    <row r="548" spans="2:18">
      <c r="B548" s="26">
        <v>3</v>
      </c>
      <c r="C548" s="221" t="s">
        <v>354</v>
      </c>
      <c r="D548" s="201" t="str">
        <f>IF(COUNTIF(D545:D547,"A")&gt;=1,"C",IF(COUNTIF(D545:D547,"A")&gt;0,"P"," "))</f>
        <v/>
      </c>
      <c r="E548" s="201" t="str">
        <f t="shared" ref="E548" si="1439">IF(COUNTIF(E545:E547,"A")&gt;=1,"C",IF(COUNTIF(E545:E547,"A")&gt;0,"P"," "))</f>
        <v/>
      </c>
      <c r="F548" s="201" t="str">
        <f t="shared" ref="F548" si="1440">IF(COUNTIF(F545:F547,"A")&gt;=1,"C",IF(COUNTIF(F545:F547,"A")&gt;0,"P"," "))</f>
        <v/>
      </c>
      <c r="G548" s="201" t="str">
        <f t="shared" ref="G548" si="1441">IF(COUNTIF(G545:G547,"A")&gt;=1,"C",IF(COUNTIF(G545:G547,"A")&gt;0,"P"," "))</f>
        <v/>
      </c>
      <c r="H548" s="201" t="str">
        <f t="shared" ref="H548" si="1442">IF(COUNTIF(H545:H547,"A")&gt;=1,"C",IF(COUNTIF(H545:H547,"A")&gt;0,"P"," "))</f>
        <v/>
      </c>
      <c r="I548" s="201" t="str">
        <f t="shared" ref="I548" si="1443">IF(COUNTIF(I545:I547,"A")&gt;=1,"C",IF(COUNTIF(I545:I547,"A")&gt;0,"P"," "))</f>
        <v/>
      </c>
      <c r="J548" s="201" t="str">
        <f t="shared" ref="J548" si="1444">IF(COUNTIF(J545:J547,"A")&gt;=1,"C",IF(COUNTIF(J545:J547,"A")&gt;0,"P"," "))</f>
        <v/>
      </c>
      <c r="K548" s="201" t="str">
        <f t="shared" ref="K548" si="1445">IF(COUNTIF(K545:K547,"A")&gt;=1,"C",IF(COUNTIF(K545:K547,"A")&gt;0,"P"," "))</f>
        <v/>
      </c>
      <c r="L548" s="201" t="str">
        <f t="shared" ref="L548" si="1446">IF(COUNTIF(L545:L547,"A")&gt;=1,"C",IF(COUNTIF(L545:L547,"A")&gt;0,"P"," "))</f>
        <v/>
      </c>
      <c r="M548" s="201" t="str">
        <f t="shared" ref="M548" si="1447">IF(COUNTIF(M545:M547,"A")&gt;=1,"C",IF(COUNTIF(M545:M547,"A")&gt;0,"P"," "))</f>
        <v/>
      </c>
      <c r="N548" s="201" t="str">
        <f t="shared" ref="N548" si="1448">IF(COUNTIF(N545:N547,"A")&gt;=1,"C",IF(COUNTIF(N545:N547,"A")&gt;0,"P"," "))</f>
        <v/>
      </c>
      <c r="O548" s="201" t="str">
        <f t="shared" ref="O548" si="1449">IF(COUNTIF(O545:O547,"A")&gt;=1,"C",IF(COUNTIF(O545:O547,"A")&gt;0,"P"," "))</f>
        <v/>
      </c>
      <c r="P548" s="201" t="str">
        <f t="shared" ref="P548" si="1450">IF(COUNTIF(P545:P547,"A")&gt;=1,"C",IF(COUNTIF(P545:P547,"A")&gt;0,"P"," "))</f>
        <v/>
      </c>
      <c r="Q548" s="201" t="str">
        <f t="shared" ref="Q548" si="1451">IF(COUNTIF(Q545:Q547,"A")&gt;=1,"C",IF(COUNTIF(Q545:Q547,"A")&gt;0,"P"," "))</f>
        <v/>
      </c>
      <c r="R548" s="201" t="str">
        <f t="shared" ref="R548" si="1452">IF(COUNTIF(R545:R547,"A")&gt;=1,"C",IF(COUNTIF(R545:R547,"A")&gt;0,"P"," "))</f>
        <v/>
      </c>
    </row>
    <row r="549" spans="2:18">
      <c r="B549" s="220"/>
      <c r="C549" s="222" t="s">
        <v>359</v>
      </c>
      <c r="D549" s="42"/>
      <c r="E549" s="42"/>
      <c r="F549" s="42"/>
      <c r="G549" s="42"/>
      <c r="H549" s="42"/>
      <c r="I549" s="42"/>
      <c r="J549" s="42"/>
      <c r="K549" s="42"/>
      <c r="L549" s="42"/>
      <c r="M549" s="42"/>
      <c r="N549" s="42"/>
      <c r="O549" s="42"/>
      <c r="P549" s="42"/>
      <c r="Q549" s="42"/>
      <c r="R549" s="42"/>
    </row>
    <row r="550" spans="2:18">
      <c r="B550" s="220"/>
      <c r="C550" s="222" t="s">
        <v>362</v>
      </c>
      <c r="D550" s="42"/>
      <c r="E550" s="42"/>
      <c r="F550" s="42"/>
      <c r="G550" s="42"/>
      <c r="H550" s="42"/>
      <c r="I550" s="42"/>
      <c r="J550" s="42"/>
      <c r="K550" s="42"/>
      <c r="L550" s="42"/>
      <c r="M550" s="42"/>
      <c r="N550" s="42"/>
      <c r="O550" s="42"/>
      <c r="P550" s="42"/>
      <c r="Q550" s="42"/>
      <c r="R550" s="42"/>
    </row>
    <row r="551" spans="2:18">
      <c r="B551" s="220"/>
      <c r="C551" s="222" t="s">
        <v>361</v>
      </c>
      <c r="D551" s="42"/>
      <c r="E551" s="42"/>
      <c r="F551" s="42"/>
      <c r="G551" s="42"/>
      <c r="H551" s="42"/>
      <c r="I551" s="42"/>
      <c r="J551" s="42"/>
      <c r="K551" s="42"/>
      <c r="L551" s="42"/>
      <c r="M551" s="42"/>
      <c r="N551" s="42"/>
      <c r="O551" s="42"/>
      <c r="P551" s="42"/>
      <c r="Q551" s="42"/>
      <c r="R551" s="42"/>
    </row>
    <row r="552" spans="2:18">
      <c r="B552" s="26">
        <v>4</v>
      </c>
      <c r="C552" s="221" t="s">
        <v>355</v>
      </c>
      <c r="D552" s="201" t="str">
        <f>IF(COUNTIF(D549:D551,"A")&gt;=1,"C",IF(COUNTIF(D549:D551,"A")&gt;0,"P"," "))</f>
        <v/>
      </c>
      <c r="E552" s="201" t="str">
        <f t="shared" ref="E552" si="1453">IF(COUNTIF(E549:E551,"A")&gt;=1,"C",IF(COUNTIF(E549:E551,"A")&gt;0,"P"," "))</f>
        <v/>
      </c>
      <c r="F552" s="201" t="str">
        <f t="shared" ref="F552" si="1454">IF(COUNTIF(F549:F551,"A")&gt;=1,"C",IF(COUNTIF(F549:F551,"A")&gt;0,"P"," "))</f>
        <v/>
      </c>
      <c r="G552" s="201" t="str">
        <f t="shared" ref="G552" si="1455">IF(COUNTIF(G549:G551,"A")&gt;=1,"C",IF(COUNTIF(G549:G551,"A")&gt;0,"P"," "))</f>
        <v/>
      </c>
      <c r="H552" s="201" t="str">
        <f t="shared" ref="H552" si="1456">IF(COUNTIF(H549:H551,"A")&gt;=1,"C",IF(COUNTIF(H549:H551,"A")&gt;0,"P"," "))</f>
        <v/>
      </c>
      <c r="I552" s="201" t="str">
        <f t="shared" ref="I552" si="1457">IF(COUNTIF(I549:I551,"A")&gt;=1,"C",IF(COUNTIF(I549:I551,"A")&gt;0,"P"," "))</f>
        <v/>
      </c>
      <c r="J552" s="201" t="str">
        <f t="shared" ref="J552" si="1458">IF(COUNTIF(J549:J551,"A")&gt;=1,"C",IF(COUNTIF(J549:J551,"A")&gt;0,"P"," "))</f>
        <v/>
      </c>
      <c r="K552" s="201" t="str">
        <f t="shared" ref="K552" si="1459">IF(COUNTIF(K549:K551,"A")&gt;=1,"C",IF(COUNTIF(K549:K551,"A")&gt;0,"P"," "))</f>
        <v/>
      </c>
      <c r="L552" s="201" t="str">
        <f t="shared" ref="L552" si="1460">IF(COUNTIF(L549:L551,"A")&gt;=1,"C",IF(COUNTIF(L549:L551,"A")&gt;0,"P"," "))</f>
        <v/>
      </c>
      <c r="M552" s="201" t="str">
        <f t="shared" ref="M552" si="1461">IF(COUNTIF(M549:M551,"A")&gt;=1,"C",IF(COUNTIF(M549:M551,"A")&gt;0,"P"," "))</f>
        <v/>
      </c>
      <c r="N552" s="201" t="str">
        <f t="shared" ref="N552" si="1462">IF(COUNTIF(N549:N551,"A")&gt;=1,"C",IF(COUNTIF(N549:N551,"A")&gt;0,"P"," "))</f>
        <v/>
      </c>
      <c r="O552" s="201" t="str">
        <f t="shared" ref="O552" si="1463">IF(COUNTIF(O549:O551,"A")&gt;=1,"C",IF(COUNTIF(O549:O551,"A")&gt;0,"P"," "))</f>
        <v/>
      </c>
      <c r="P552" s="201" t="str">
        <f t="shared" ref="P552" si="1464">IF(COUNTIF(P549:P551,"A")&gt;=1,"C",IF(COUNTIF(P549:P551,"A")&gt;0,"P"," "))</f>
        <v/>
      </c>
      <c r="Q552" s="201" t="str">
        <f t="shared" ref="Q552" si="1465">IF(COUNTIF(Q549:Q551,"A")&gt;=1,"C",IF(COUNTIF(Q549:Q551,"A")&gt;0,"P"," "))</f>
        <v/>
      </c>
      <c r="R552" s="201" t="str">
        <f t="shared" ref="R552" si="1466">IF(COUNTIF(R549:R551,"A")&gt;=1,"C",IF(COUNTIF(R549:R551,"A")&gt;0,"P"," "))</f>
        <v/>
      </c>
    </row>
    <row r="553" spans="2:18">
      <c r="B553" s="220"/>
      <c r="C553" s="222" t="s">
        <v>360</v>
      </c>
      <c r="D553" s="42"/>
      <c r="E553" s="42"/>
      <c r="F553" s="42"/>
      <c r="G553" s="42"/>
      <c r="H553" s="42"/>
      <c r="I553" s="42"/>
      <c r="J553" s="42"/>
      <c r="K553" s="42"/>
      <c r="L553" s="42"/>
      <c r="M553" s="42"/>
      <c r="N553" s="42"/>
      <c r="O553" s="42"/>
      <c r="P553" s="42"/>
      <c r="Q553" s="42"/>
      <c r="R553" s="42"/>
    </row>
    <row r="554" spans="2:18">
      <c r="B554" s="220"/>
      <c r="C554" s="222" t="s">
        <v>361</v>
      </c>
      <c r="D554" s="42"/>
      <c r="E554" s="42"/>
      <c r="F554" s="42"/>
      <c r="G554" s="42"/>
      <c r="H554" s="42"/>
      <c r="I554" s="42"/>
      <c r="J554" s="42"/>
      <c r="K554" s="42"/>
      <c r="L554" s="42"/>
      <c r="M554" s="42"/>
      <c r="N554" s="42"/>
      <c r="O554" s="42"/>
      <c r="P554" s="42"/>
      <c r="Q554" s="42"/>
      <c r="R554" s="42"/>
    </row>
    <row r="555" spans="2:18">
      <c r="B555" s="220"/>
      <c r="C555" s="222" t="s">
        <v>363</v>
      </c>
      <c r="D555" s="42"/>
      <c r="E555" s="42"/>
      <c r="F555" s="42"/>
      <c r="G555" s="42"/>
      <c r="H555" s="42"/>
      <c r="I555" s="42"/>
      <c r="J555" s="42"/>
      <c r="K555" s="42"/>
      <c r="L555" s="42"/>
      <c r="M555" s="42"/>
      <c r="N555" s="42"/>
      <c r="O555" s="42"/>
      <c r="P555" s="42"/>
      <c r="Q555" s="42"/>
      <c r="R555" s="42"/>
    </row>
    <row r="556" spans="2:18">
      <c r="B556" s="26">
        <v>5</v>
      </c>
      <c r="C556" s="221" t="s">
        <v>356</v>
      </c>
      <c r="D556" s="201" t="str">
        <f>IF(COUNTIF(D553:D555,"A")&gt;=1,"C",IF(COUNTIF(D553:D555,"A")&gt;0,"P"," "))</f>
        <v/>
      </c>
      <c r="E556" s="201" t="str">
        <f t="shared" ref="E556" si="1467">IF(COUNTIF(E553:E555,"A")&gt;=1,"C",IF(COUNTIF(E553:E555,"A")&gt;0,"P"," "))</f>
        <v/>
      </c>
      <c r="F556" s="201" t="str">
        <f t="shared" ref="F556" si="1468">IF(COUNTIF(F553:F555,"A")&gt;=1,"C",IF(COUNTIF(F553:F555,"A")&gt;0,"P"," "))</f>
        <v/>
      </c>
      <c r="G556" s="201" t="str">
        <f t="shared" ref="G556" si="1469">IF(COUNTIF(G553:G555,"A")&gt;=1,"C",IF(COUNTIF(G553:G555,"A")&gt;0,"P"," "))</f>
        <v/>
      </c>
      <c r="H556" s="201" t="str">
        <f t="shared" ref="H556" si="1470">IF(COUNTIF(H553:H555,"A")&gt;=1,"C",IF(COUNTIF(H553:H555,"A")&gt;0,"P"," "))</f>
        <v/>
      </c>
      <c r="I556" s="201" t="str">
        <f t="shared" ref="I556" si="1471">IF(COUNTIF(I553:I555,"A")&gt;=1,"C",IF(COUNTIF(I553:I555,"A")&gt;0,"P"," "))</f>
        <v/>
      </c>
      <c r="J556" s="201" t="str">
        <f t="shared" ref="J556" si="1472">IF(COUNTIF(J553:J555,"A")&gt;=1,"C",IF(COUNTIF(J553:J555,"A")&gt;0,"P"," "))</f>
        <v/>
      </c>
      <c r="K556" s="201" t="str">
        <f t="shared" ref="K556" si="1473">IF(COUNTIF(K553:K555,"A")&gt;=1,"C",IF(COUNTIF(K553:K555,"A")&gt;0,"P"," "))</f>
        <v/>
      </c>
      <c r="L556" s="201" t="str">
        <f t="shared" ref="L556" si="1474">IF(COUNTIF(L553:L555,"A")&gt;=1,"C",IF(COUNTIF(L553:L555,"A")&gt;0,"P"," "))</f>
        <v/>
      </c>
      <c r="M556" s="201" t="str">
        <f t="shared" ref="M556" si="1475">IF(COUNTIF(M553:M555,"A")&gt;=1,"C",IF(COUNTIF(M553:M555,"A")&gt;0,"P"," "))</f>
        <v/>
      </c>
      <c r="N556" s="201" t="str">
        <f t="shared" ref="N556" si="1476">IF(COUNTIF(N553:N555,"A")&gt;=1,"C",IF(COUNTIF(N553:N555,"A")&gt;0,"P"," "))</f>
        <v/>
      </c>
      <c r="O556" s="201" t="str">
        <f t="shared" ref="O556" si="1477">IF(COUNTIF(O553:O555,"A")&gt;=1,"C",IF(COUNTIF(O553:O555,"A")&gt;0,"P"," "))</f>
        <v/>
      </c>
      <c r="P556" s="201" t="str">
        <f t="shared" ref="P556" si="1478">IF(COUNTIF(P553:P555,"A")&gt;=1,"C",IF(COUNTIF(P553:P555,"A")&gt;0,"P"," "))</f>
        <v/>
      </c>
      <c r="Q556" s="201" t="str">
        <f t="shared" ref="Q556" si="1479">IF(COUNTIF(Q553:Q555,"A")&gt;=1,"C",IF(COUNTIF(Q553:Q555,"A")&gt;0,"P"," "))</f>
        <v/>
      </c>
      <c r="R556" s="201" t="str">
        <f t="shared" ref="R556" si="1480">IF(COUNTIF(R553:R555,"A")&gt;=1,"C",IF(COUNTIF(R553:R555,"A")&gt;0,"P"," "))</f>
        <v/>
      </c>
    </row>
    <row r="557" spans="2:18">
      <c r="B557" s="220"/>
      <c r="C557" s="222" t="s">
        <v>364</v>
      </c>
      <c r="D557" s="42"/>
      <c r="E557" s="42"/>
      <c r="F557" s="42"/>
      <c r="G557" s="42"/>
      <c r="H557" s="42"/>
      <c r="I557" s="42"/>
      <c r="J557" s="42"/>
      <c r="K557" s="42"/>
      <c r="L557" s="42"/>
      <c r="M557" s="42"/>
      <c r="N557" s="42"/>
      <c r="O557" s="42"/>
      <c r="P557" s="42"/>
      <c r="Q557" s="42"/>
      <c r="R557" s="42"/>
    </row>
    <row r="558" spans="2:18">
      <c r="B558" s="220"/>
      <c r="C558" s="222" t="s">
        <v>365</v>
      </c>
      <c r="D558" s="42"/>
      <c r="E558" s="42"/>
      <c r="F558" s="42"/>
      <c r="G558" s="42"/>
      <c r="H558" s="42"/>
      <c r="I558" s="42"/>
      <c r="J558" s="42"/>
      <c r="K558" s="42"/>
      <c r="L558" s="42"/>
      <c r="M558" s="42"/>
      <c r="N558" s="42"/>
      <c r="O558" s="42"/>
      <c r="P558" s="42"/>
      <c r="Q558" s="42"/>
      <c r="R558" s="42"/>
    </row>
    <row r="559" spans="2:18">
      <c r="B559" s="220"/>
      <c r="C559" s="222" t="s">
        <v>366</v>
      </c>
      <c r="D559" s="42"/>
      <c r="E559" s="42"/>
      <c r="F559" s="42"/>
      <c r="G559" s="42"/>
      <c r="H559" s="42"/>
      <c r="I559" s="42"/>
      <c r="J559" s="42"/>
      <c r="K559" s="42"/>
      <c r="L559" s="42"/>
      <c r="M559" s="42"/>
      <c r="N559" s="42"/>
      <c r="O559" s="42"/>
      <c r="P559" s="42"/>
      <c r="Q559" s="42"/>
      <c r="R559" s="42"/>
    </row>
    <row r="560" spans="2:18" ht="1.5" customHeight="1" thickBot="1">
      <c r="D560" s="201" t="str">
        <f>IF(COUNTIF(D557:D559,"A")&gt;=1,"C",IF(COUNTIF(D557:D559,"A")&gt;0,"P"," "))</f>
        <v/>
      </c>
      <c r="E560" s="201" t="str">
        <f t="shared" ref="E560" si="1481">IF(COUNTIF(E557:E559,"A")&gt;=1,"C",IF(COUNTIF(E557:E559,"A")&gt;0,"P"," "))</f>
        <v/>
      </c>
      <c r="F560" s="201" t="str">
        <f t="shared" ref="F560" si="1482">IF(COUNTIF(F557:F559,"A")&gt;=1,"C",IF(COUNTIF(F557:F559,"A")&gt;0,"P"," "))</f>
        <v/>
      </c>
      <c r="G560" s="201" t="str">
        <f t="shared" ref="G560" si="1483">IF(COUNTIF(G557:G559,"A")&gt;=1,"C",IF(COUNTIF(G557:G559,"A")&gt;0,"P"," "))</f>
        <v/>
      </c>
      <c r="H560" s="201" t="str">
        <f t="shared" ref="H560" si="1484">IF(COUNTIF(H557:H559,"A")&gt;=1,"C",IF(COUNTIF(H557:H559,"A")&gt;0,"P"," "))</f>
        <v/>
      </c>
      <c r="I560" s="201" t="str">
        <f t="shared" ref="I560" si="1485">IF(COUNTIF(I557:I559,"A")&gt;=1,"C",IF(COUNTIF(I557:I559,"A")&gt;0,"P"," "))</f>
        <v/>
      </c>
      <c r="J560" s="201" t="str">
        <f t="shared" ref="J560" si="1486">IF(COUNTIF(J557:J559,"A")&gt;=1,"C",IF(COUNTIF(J557:J559,"A")&gt;0,"P"," "))</f>
        <v/>
      </c>
      <c r="K560" s="201" t="str">
        <f t="shared" ref="K560" si="1487">IF(COUNTIF(K557:K559,"A")&gt;=1,"C",IF(COUNTIF(K557:K559,"A")&gt;0,"P"," "))</f>
        <v/>
      </c>
      <c r="L560" s="201" t="str">
        <f t="shared" ref="L560" si="1488">IF(COUNTIF(L557:L559,"A")&gt;=1,"C",IF(COUNTIF(L557:L559,"A")&gt;0,"P"," "))</f>
        <v/>
      </c>
      <c r="M560" s="201" t="str">
        <f t="shared" ref="M560" si="1489">IF(COUNTIF(M557:M559,"A")&gt;=1,"C",IF(COUNTIF(M557:M559,"A")&gt;0,"P"," "))</f>
        <v/>
      </c>
      <c r="N560" s="201" t="str">
        <f t="shared" ref="N560" si="1490">IF(COUNTIF(N557:N559,"A")&gt;=1,"C",IF(COUNTIF(N557:N559,"A")&gt;0,"P"," "))</f>
        <v/>
      </c>
      <c r="O560" s="201" t="str">
        <f t="shared" ref="O560" si="1491">IF(COUNTIF(O557:O559,"A")&gt;=1,"C",IF(COUNTIF(O557:O559,"A")&gt;0,"P"," "))</f>
        <v/>
      </c>
      <c r="P560" s="201" t="str">
        <f t="shared" ref="P560" si="1492">IF(COUNTIF(P557:P559,"A")&gt;=1,"C",IF(COUNTIF(P557:P559,"A")&gt;0,"P"," "))</f>
        <v/>
      </c>
      <c r="Q560" s="201" t="str">
        <f t="shared" ref="Q560" si="1493">IF(COUNTIF(Q557:Q559,"A")&gt;=1,"C",IF(COUNTIF(Q557:Q559,"A")&gt;0,"P"," "))</f>
        <v/>
      </c>
      <c r="R560" s="201" t="str">
        <f t="shared" ref="R560" si="1494">IF(COUNTIF(R557:R559,"A")&gt;=1,"C",IF(COUNTIF(R557:R559,"A")&gt;0,"P"," "))</f>
        <v/>
      </c>
    </row>
    <row r="561" spans="1:18" ht="13.5" thickBot="1">
      <c r="C561" s="67" t="s">
        <v>56</v>
      </c>
      <c r="D561" s="215" t="str">
        <f t="shared" ref="D561:R561" si="1495">IF(COUNTIF(D544:D560,"C")&gt;4,"C",IF(COUNTIF(D544:D560,"C")&gt;0,"P"," "))</f>
        <v/>
      </c>
      <c r="E561" s="215" t="str">
        <f t="shared" si="1495"/>
        <v/>
      </c>
      <c r="F561" s="215" t="str">
        <f t="shared" si="1495"/>
        <v/>
      </c>
      <c r="G561" s="215" t="str">
        <f t="shared" si="1495"/>
        <v/>
      </c>
      <c r="H561" s="215" t="str">
        <f t="shared" si="1495"/>
        <v/>
      </c>
      <c r="I561" s="215" t="str">
        <f t="shared" si="1495"/>
        <v/>
      </c>
      <c r="J561" s="215" t="str">
        <f t="shared" si="1495"/>
        <v/>
      </c>
      <c r="K561" s="215" t="str">
        <f t="shared" si="1495"/>
        <v/>
      </c>
      <c r="L561" s="215" t="str">
        <f t="shared" si="1495"/>
        <v/>
      </c>
      <c r="M561" s="215" t="str">
        <f t="shared" si="1495"/>
        <v/>
      </c>
      <c r="N561" s="215" t="str">
        <f t="shared" si="1495"/>
        <v/>
      </c>
      <c r="O561" s="215" t="str">
        <f t="shared" si="1495"/>
        <v/>
      </c>
      <c r="P561" s="215" t="str">
        <f t="shared" si="1495"/>
        <v/>
      </c>
      <c r="Q561" s="215" t="str">
        <f t="shared" si="1495"/>
        <v/>
      </c>
      <c r="R561" s="215" t="str">
        <f t="shared" si="1495"/>
        <v/>
      </c>
    </row>
    <row r="562" spans="1:18" ht="18">
      <c r="A562" s="423" t="s">
        <v>158</v>
      </c>
      <c r="B562" s="424"/>
      <c r="C562" s="424"/>
      <c r="D562" s="424"/>
      <c r="E562" s="424"/>
      <c r="F562" s="424"/>
      <c r="G562" s="424"/>
      <c r="H562" s="424"/>
      <c r="I562" s="424"/>
      <c r="J562" s="424"/>
      <c r="K562" s="424"/>
      <c r="L562" s="424"/>
      <c r="M562" s="424"/>
      <c r="N562" s="424"/>
      <c r="O562" s="424"/>
      <c r="P562" s="424"/>
      <c r="Q562" s="424"/>
      <c r="R562" s="424"/>
    </row>
    <row r="563" spans="1:18" ht="15">
      <c r="B563" s="218" t="s">
        <v>251</v>
      </c>
    </row>
    <row r="564" spans="1:18">
      <c r="B564" s="26">
        <v>1</v>
      </c>
      <c r="C564" s="226" t="s">
        <v>367</v>
      </c>
    </row>
    <row r="565" spans="1:18">
      <c r="B565" s="219"/>
      <c r="C565" s="222" t="s">
        <v>372</v>
      </c>
      <c r="D565" s="228"/>
      <c r="E565" s="42"/>
      <c r="F565" s="42"/>
      <c r="G565" s="42"/>
      <c r="H565" s="42"/>
      <c r="I565" s="42"/>
      <c r="J565" s="42"/>
      <c r="K565" s="42"/>
      <c r="L565" s="42"/>
      <c r="M565" s="42"/>
      <c r="N565" s="42"/>
      <c r="O565" s="42"/>
      <c r="P565" s="42"/>
      <c r="Q565" s="42"/>
      <c r="R565" s="42"/>
    </row>
    <row r="566" spans="1:18">
      <c r="B566" s="26">
        <v>2</v>
      </c>
      <c r="C566" s="221" t="s">
        <v>368</v>
      </c>
      <c r="D566" s="201"/>
      <c r="E566" s="201"/>
      <c r="F566" s="201"/>
      <c r="G566" s="201"/>
      <c r="H566" s="201"/>
      <c r="I566" s="201"/>
      <c r="J566" s="201"/>
      <c r="K566" s="201"/>
      <c r="L566" s="201"/>
      <c r="M566" s="201"/>
      <c r="N566" s="201"/>
      <c r="O566" s="201"/>
      <c r="P566" s="201"/>
      <c r="Q566" s="201"/>
      <c r="R566" s="201"/>
    </row>
    <row r="567" spans="1:18">
      <c r="B567" s="220"/>
      <c r="C567" s="222" t="s">
        <v>373</v>
      </c>
      <c r="D567" s="228"/>
      <c r="E567" s="42"/>
      <c r="F567" s="42"/>
      <c r="G567" s="42"/>
      <c r="H567" s="42"/>
      <c r="I567" s="42"/>
      <c r="J567" s="42"/>
      <c r="K567" s="42"/>
      <c r="L567" s="42"/>
      <c r="M567" s="42"/>
      <c r="N567" s="42"/>
      <c r="O567" s="42"/>
      <c r="P567" s="42"/>
      <c r="Q567" s="42"/>
      <c r="R567" s="42"/>
    </row>
    <row r="568" spans="1:18">
      <c r="B568" s="26">
        <v>3</v>
      </c>
      <c r="C568" s="221" t="s">
        <v>369</v>
      </c>
      <c r="D568" s="201"/>
      <c r="E568" s="201"/>
      <c r="F568" s="201"/>
      <c r="G568" s="201"/>
      <c r="H568" s="201"/>
      <c r="I568" s="201"/>
      <c r="J568" s="201"/>
      <c r="K568" s="201"/>
      <c r="L568" s="201"/>
      <c r="M568" s="201"/>
      <c r="N568" s="201"/>
      <c r="O568" s="201"/>
      <c r="P568" s="201"/>
      <c r="Q568" s="201"/>
      <c r="R568" s="201"/>
    </row>
    <row r="569" spans="1:18">
      <c r="B569" s="220"/>
      <c r="C569" s="222" t="s">
        <v>374</v>
      </c>
      <c r="D569" s="228"/>
      <c r="E569" s="42"/>
      <c r="F569" s="42"/>
      <c r="G569" s="42"/>
      <c r="H569" s="42"/>
      <c r="I569" s="42"/>
      <c r="J569" s="42"/>
      <c r="K569" s="42"/>
      <c r="L569" s="42"/>
      <c r="M569" s="42"/>
      <c r="N569" s="42"/>
      <c r="O569" s="42"/>
      <c r="P569" s="42"/>
      <c r="Q569" s="42"/>
      <c r="R569" s="42"/>
    </row>
    <row r="570" spans="1:18">
      <c r="B570" s="26">
        <v>4</v>
      </c>
      <c r="C570" s="221" t="s">
        <v>370</v>
      </c>
      <c r="D570" s="201"/>
      <c r="E570" s="201"/>
      <c r="F570" s="201"/>
      <c r="G570" s="201"/>
      <c r="H570" s="201"/>
      <c r="I570" s="201"/>
      <c r="J570" s="201"/>
      <c r="K570" s="201"/>
      <c r="L570" s="201"/>
      <c r="M570" s="201"/>
      <c r="N570" s="201"/>
      <c r="O570" s="201"/>
      <c r="P570" s="201"/>
      <c r="Q570" s="201"/>
      <c r="R570" s="201"/>
    </row>
    <row r="571" spans="1:18">
      <c r="B571" s="220"/>
      <c r="C571" s="222" t="s">
        <v>375</v>
      </c>
      <c r="D571" s="228"/>
      <c r="E571" s="42"/>
      <c r="F571" s="42"/>
      <c r="G571" s="42"/>
      <c r="H571" s="42"/>
      <c r="I571" s="42"/>
      <c r="J571" s="42"/>
      <c r="K571" s="42"/>
      <c r="L571" s="42"/>
      <c r="M571" s="42"/>
      <c r="N571" s="42"/>
      <c r="O571" s="42"/>
      <c r="P571" s="42"/>
      <c r="Q571" s="42"/>
      <c r="R571" s="42"/>
    </row>
    <row r="572" spans="1:18">
      <c r="B572" s="26">
        <v>5</v>
      </c>
      <c r="C572" s="221" t="s">
        <v>371</v>
      </c>
      <c r="D572" s="201"/>
      <c r="E572" s="201"/>
      <c r="F572" s="201"/>
      <c r="G572" s="201"/>
      <c r="H572" s="201"/>
      <c r="I572" s="201"/>
      <c r="J572" s="201"/>
      <c r="K572" s="201"/>
      <c r="L572" s="201"/>
      <c r="M572" s="201"/>
      <c r="N572" s="201"/>
      <c r="O572" s="201"/>
      <c r="P572" s="201"/>
      <c r="Q572" s="201"/>
      <c r="R572" s="201"/>
    </row>
    <row r="573" spans="1:18">
      <c r="B573" s="220"/>
      <c r="C573" s="222" t="s">
        <v>376</v>
      </c>
      <c r="D573" s="228"/>
      <c r="E573" s="42"/>
      <c r="F573" s="42"/>
      <c r="G573" s="42"/>
      <c r="H573" s="42"/>
      <c r="I573" s="42"/>
      <c r="J573" s="42"/>
      <c r="K573" s="42"/>
      <c r="L573" s="42"/>
      <c r="M573" s="42"/>
      <c r="N573" s="42"/>
      <c r="O573" s="42"/>
      <c r="P573" s="42"/>
      <c r="Q573" s="42"/>
      <c r="R573" s="42"/>
    </row>
    <row r="574" spans="1:18" ht="1.5" customHeight="1" thickBot="1">
      <c r="D574" s="201"/>
      <c r="E574" s="201"/>
      <c r="F574" s="201"/>
      <c r="G574" s="201"/>
      <c r="H574" s="201"/>
      <c r="I574" s="201"/>
      <c r="J574" s="201"/>
      <c r="K574" s="201"/>
      <c r="L574" s="201"/>
      <c r="M574" s="201"/>
      <c r="N574" s="201"/>
      <c r="O574" s="201"/>
      <c r="P574" s="201"/>
      <c r="Q574" s="201"/>
      <c r="R574" s="201"/>
    </row>
    <row r="575" spans="1:18" ht="13.5" thickBot="1">
      <c r="C575" s="67" t="s">
        <v>56</v>
      </c>
      <c r="D575" s="215" t="str">
        <f>IF(COUNTIF(D565:D574,"A")&gt;4,"C",IF(COUNTIF(D565:D574,"A")&gt;0,"P"," "))</f>
        <v/>
      </c>
      <c r="E575" s="215" t="str">
        <f t="shared" ref="E575:R575" si="1496">IF(COUNTIF(E565:E574,"A")&gt;4,"C",IF(COUNTIF(E565:E574,"A")&gt;0,"P"," "))</f>
        <v/>
      </c>
      <c r="F575" s="215" t="str">
        <f t="shared" si="1496"/>
        <v/>
      </c>
      <c r="G575" s="215" t="str">
        <f t="shared" si="1496"/>
        <v/>
      </c>
      <c r="H575" s="215" t="str">
        <f t="shared" si="1496"/>
        <v/>
      </c>
      <c r="I575" s="215" t="str">
        <f t="shared" si="1496"/>
        <v/>
      </c>
      <c r="J575" s="215" t="str">
        <f t="shared" si="1496"/>
        <v/>
      </c>
      <c r="K575" s="215" t="str">
        <f t="shared" si="1496"/>
        <v/>
      </c>
      <c r="L575" s="215" t="str">
        <f t="shared" si="1496"/>
        <v/>
      </c>
      <c r="M575" s="215" t="str">
        <f t="shared" si="1496"/>
        <v/>
      </c>
      <c r="N575" s="215" t="str">
        <f t="shared" si="1496"/>
        <v/>
      </c>
      <c r="O575" s="215" t="str">
        <f t="shared" si="1496"/>
        <v/>
      </c>
      <c r="P575" s="215" t="str">
        <f t="shared" si="1496"/>
        <v/>
      </c>
      <c r="Q575" s="215" t="str">
        <f t="shared" si="1496"/>
        <v/>
      </c>
      <c r="R575" s="215" t="str">
        <f t="shared" si="1496"/>
        <v/>
      </c>
    </row>
    <row r="576" spans="1:18" ht="15">
      <c r="B576" s="218" t="s">
        <v>250</v>
      </c>
    </row>
    <row r="577" spans="2:18">
      <c r="B577" s="26">
        <v>1</v>
      </c>
      <c r="C577" s="225" t="s">
        <v>377</v>
      </c>
    </row>
    <row r="578" spans="2:18">
      <c r="B578" s="219"/>
      <c r="C578" s="222" t="s">
        <v>382</v>
      </c>
      <c r="D578" s="42"/>
      <c r="E578" s="42"/>
      <c r="F578" s="42"/>
      <c r="G578" s="42"/>
      <c r="H578" s="42"/>
      <c r="I578" s="42"/>
      <c r="J578" s="42"/>
      <c r="K578" s="42"/>
      <c r="L578" s="42"/>
      <c r="M578" s="42"/>
      <c r="N578" s="42"/>
      <c r="O578" s="42"/>
      <c r="P578" s="42"/>
      <c r="Q578" s="42"/>
      <c r="R578" s="42"/>
    </row>
    <row r="579" spans="2:18">
      <c r="B579" s="26">
        <v>2</v>
      </c>
      <c r="C579" s="221" t="s">
        <v>378</v>
      </c>
      <c r="D579" s="201" t="str">
        <f t="shared" ref="D579:R579" si="1497">IF(COUNTIF(D578:D578,"A")&gt;=1,"C",IF(COUNTIF(D578:D578,"A")&gt;0,"P"," "))</f>
        <v/>
      </c>
      <c r="E579" s="201" t="str">
        <f t="shared" si="1497"/>
        <v/>
      </c>
      <c r="F579" s="201" t="str">
        <f t="shared" si="1497"/>
        <v/>
      </c>
      <c r="G579" s="201" t="str">
        <f t="shared" si="1497"/>
        <v/>
      </c>
      <c r="H579" s="201" t="str">
        <f t="shared" si="1497"/>
        <v/>
      </c>
      <c r="I579" s="201" t="str">
        <f t="shared" si="1497"/>
        <v/>
      </c>
      <c r="J579" s="201" t="str">
        <f t="shared" si="1497"/>
        <v/>
      </c>
      <c r="K579" s="201" t="str">
        <f t="shared" si="1497"/>
        <v/>
      </c>
      <c r="L579" s="201" t="str">
        <f t="shared" si="1497"/>
        <v/>
      </c>
      <c r="M579" s="201" t="str">
        <f t="shared" si="1497"/>
        <v/>
      </c>
      <c r="N579" s="201" t="str">
        <f t="shared" si="1497"/>
        <v/>
      </c>
      <c r="O579" s="201" t="str">
        <f t="shared" si="1497"/>
        <v/>
      </c>
      <c r="P579" s="201" t="str">
        <f t="shared" si="1497"/>
        <v/>
      </c>
      <c r="Q579" s="201" t="str">
        <f t="shared" si="1497"/>
        <v/>
      </c>
      <c r="R579" s="201" t="str">
        <f t="shared" si="1497"/>
        <v/>
      </c>
    </row>
    <row r="580" spans="2:18">
      <c r="B580" s="220"/>
      <c r="C580" s="222" t="s">
        <v>383</v>
      </c>
      <c r="D580" s="42"/>
      <c r="E580" s="42"/>
      <c r="F580" s="42"/>
      <c r="G580" s="42"/>
      <c r="H580" s="42"/>
      <c r="I580" s="42"/>
      <c r="J580" s="42"/>
      <c r="K580" s="42"/>
      <c r="L580" s="42"/>
      <c r="M580" s="42"/>
      <c r="N580" s="42"/>
      <c r="O580" s="42"/>
      <c r="P580" s="42"/>
      <c r="Q580" s="42"/>
      <c r="R580" s="42"/>
    </row>
    <row r="581" spans="2:18">
      <c r="B581" s="26">
        <v>3</v>
      </c>
      <c r="C581" s="221" t="s">
        <v>379</v>
      </c>
      <c r="D581" s="201" t="str">
        <f t="shared" ref="D581:R581" si="1498">IF(COUNTIF(D580:D580,"A")&gt;=1,"C",IF(COUNTIF(D580:D580,"A")&gt;0,"P"," "))</f>
        <v/>
      </c>
      <c r="E581" s="201" t="str">
        <f t="shared" si="1498"/>
        <v/>
      </c>
      <c r="F581" s="201" t="str">
        <f t="shared" si="1498"/>
        <v/>
      </c>
      <c r="G581" s="201" t="str">
        <f t="shared" si="1498"/>
        <v/>
      </c>
      <c r="H581" s="201" t="str">
        <f t="shared" si="1498"/>
        <v/>
      </c>
      <c r="I581" s="201" t="str">
        <f t="shared" si="1498"/>
        <v/>
      </c>
      <c r="J581" s="201" t="str">
        <f t="shared" si="1498"/>
        <v/>
      </c>
      <c r="K581" s="201" t="str">
        <f t="shared" si="1498"/>
        <v/>
      </c>
      <c r="L581" s="201" t="str">
        <f t="shared" si="1498"/>
        <v/>
      </c>
      <c r="M581" s="201" t="str">
        <f t="shared" si="1498"/>
        <v/>
      </c>
      <c r="N581" s="201" t="str">
        <f t="shared" si="1498"/>
        <v/>
      </c>
      <c r="O581" s="201" t="str">
        <f t="shared" si="1498"/>
        <v/>
      </c>
      <c r="P581" s="201" t="str">
        <f t="shared" si="1498"/>
        <v/>
      </c>
      <c r="Q581" s="201" t="str">
        <f t="shared" si="1498"/>
        <v/>
      </c>
      <c r="R581" s="201" t="str">
        <f t="shared" si="1498"/>
        <v/>
      </c>
    </row>
    <row r="582" spans="2:18">
      <c r="B582" s="220"/>
      <c r="C582" s="222" t="s">
        <v>384</v>
      </c>
      <c r="D582" s="42"/>
      <c r="E582" s="42"/>
      <c r="F582" s="42"/>
      <c r="G582" s="42"/>
      <c r="H582" s="42"/>
      <c r="I582" s="42"/>
      <c r="J582" s="42"/>
      <c r="K582" s="42"/>
      <c r="L582" s="42"/>
      <c r="M582" s="42"/>
      <c r="N582" s="42"/>
      <c r="O582" s="42"/>
      <c r="P582" s="42"/>
      <c r="Q582" s="42"/>
      <c r="R582" s="42"/>
    </row>
    <row r="583" spans="2:18">
      <c r="B583" s="26">
        <v>4</v>
      </c>
      <c r="C583" s="221" t="s">
        <v>380</v>
      </c>
      <c r="D583" s="201" t="str">
        <f t="shared" ref="D583:R583" si="1499">IF(COUNTIF(D582:D582,"A")&gt;=1,"C",IF(COUNTIF(D582:D582,"A")&gt;0,"P"," "))</f>
        <v/>
      </c>
      <c r="E583" s="201" t="str">
        <f t="shared" si="1499"/>
        <v/>
      </c>
      <c r="F583" s="201" t="str">
        <f t="shared" si="1499"/>
        <v/>
      </c>
      <c r="G583" s="201" t="str">
        <f t="shared" si="1499"/>
        <v/>
      </c>
      <c r="H583" s="201" t="str">
        <f t="shared" si="1499"/>
        <v/>
      </c>
      <c r="I583" s="201" t="str">
        <f t="shared" si="1499"/>
        <v/>
      </c>
      <c r="J583" s="201" t="str">
        <f t="shared" si="1499"/>
        <v/>
      </c>
      <c r="K583" s="201" t="str">
        <f t="shared" si="1499"/>
        <v/>
      </c>
      <c r="L583" s="201" t="str">
        <f t="shared" si="1499"/>
        <v/>
      </c>
      <c r="M583" s="201" t="str">
        <f t="shared" si="1499"/>
        <v/>
      </c>
      <c r="N583" s="201" t="str">
        <f t="shared" si="1499"/>
        <v/>
      </c>
      <c r="O583" s="201" t="str">
        <f t="shared" si="1499"/>
        <v/>
      </c>
      <c r="P583" s="201" t="str">
        <f t="shared" si="1499"/>
        <v/>
      </c>
      <c r="Q583" s="201" t="str">
        <f t="shared" si="1499"/>
        <v/>
      </c>
      <c r="R583" s="201" t="str">
        <f t="shared" si="1499"/>
        <v/>
      </c>
    </row>
    <row r="584" spans="2:18">
      <c r="B584" s="220"/>
      <c r="C584" s="222" t="s">
        <v>385</v>
      </c>
      <c r="D584" s="42"/>
      <c r="E584" s="42"/>
      <c r="F584" s="42"/>
      <c r="G584" s="42"/>
      <c r="H584" s="42"/>
      <c r="I584" s="42"/>
      <c r="J584" s="42"/>
      <c r="K584" s="42"/>
      <c r="L584" s="42"/>
      <c r="M584" s="42"/>
      <c r="N584" s="42"/>
      <c r="O584" s="42"/>
      <c r="P584" s="42"/>
      <c r="Q584" s="42"/>
      <c r="R584" s="42"/>
    </row>
    <row r="585" spans="2:18">
      <c r="B585" s="26">
        <v>5</v>
      </c>
      <c r="C585" s="221" t="s">
        <v>381</v>
      </c>
      <c r="D585" s="201" t="str">
        <f t="shared" ref="D585:R585" si="1500">IF(COUNTIF(D584:D584,"A")&gt;=1,"C",IF(COUNTIF(D584:D584,"A")&gt;0,"P"," "))</f>
        <v/>
      </c>
      <c r="E585" s="201" t="str">
        <f t="shared" si="1500"/>
        <v/>
      </c>
      <c r="F585" s="201" t="str">
        <f t="shared" si="1500"/>
        <v/>
      </c>
      <c r="G585" s="201" t="str">
        <f t="shared" si="1500"/>
        <v/>
      </c>
      <c r="H585" s="201" t="str">
        <f t="shared" si="1500"/>
        <v/>
      </c>
      <c r="I585" s="201" t="str">
        <f t="shared" si="1500"/>
        <v/>
      </c>
      <c r="J585" s="201" t="str">
        <f t="shared" si="1500"/>
        <v/>
      </c>
      <c r="K585" s="201" t="str">
        <f t="shared" si="1500"/>
        <v/>
      </c>
      <c r="L585" s="201" t="str">
        <f t="shared" si="1500"/>
        <v/>
      </c>
      <c r="M585" s="201" t="str">
        <f t="shared" si="1500"/>
        <v/>
      </c>
      <c r="N585" s="201" t="str">
        <f t="shared" si="1500"/>
        <v/>
      </c>
      <c r="O585" s="201" t="str">
        <f t="shared" si="1500"/>
        <v/>
      </c>
      <c r="P585" s="201" t="str">
        <f t="shared" si="1500"/>
        <v/>
      </c>
      <c r="Q585" s="201" t="str">
        <f t="shared" si="1500"/>
        <v/>
      </c>
      <c r="R585" s="201" t="str">
        <f t="shared" si="1500"/>
        <v/>
      </c>
    </row>
    <row r="586" spans="2:18">
      <c r="B586" s="220"/>
      <c r="C586" s="222" t="s">
        <v>386</v>
      </c>
      <c r="D586" s="42"/>
      <c r="E586" s="42"/>
      <c r="F586" s="42"/>
      <c r="G586" s="42"/>
      <c r="H586" s="42"/>
      <c r="I586" s="42"/>
      <c r="J586" s="42"/>
      <c r="K586" s="42"/>
      <c r="L586" s="42"/>
      <c r="M586" s="42"/>
      <c r="N586" s="42"/>
      <c r="O586" s="42"/>
      <c r="P586" s="42"/>
      <c r="Q586" s="42"/>
      <c r="R586" s="42"/>
    </row>
    <row r="587" spans="2:18" ht="1.5" customHeight="1" thickBot="1">
      <c r="D587" s="201" t="str">
        <f t="shared" ref="D587:R587" si="1501">IF(COUNTIF(D586:D586,"A")&gt;=1,"C",IF(COUNTIF(D586:D586,"A")&gt;0,"P"," "))</f>
        <v/>
      </c>
      <c r="E587" s="201" t="str">
        <f t="shared" si="1501"/>
        <v/>
      </c>
      <c r="F587" s="201" t="str">
        <f t="shared" si="1501"/>
        <v/>
      </c>
      <c r="G587" s="201" t="str">
        <f t="shared" si="1501"/>
        <v/>
      </c>
      <c r="H587" s="201" t="str">
        <f t="shared" si="1501"/>
        <v/>
      </c>
      <c r="I587" s="201" t="str">
        <f t="shared" si="1501"/>
        <v/>
      </c>
      <c r="J587" s="201" t="str">
        <f t="shared" si="1501"/>
        <v/>
      </c>
      <c r="K587" s="201" t="str">
        <f t="shared" si="1501"/>
        <v/>
      </c>
      <c r="L587" s="201" t="str">
        <f t="shared" si="1501"/>
        <v/>
      </c>
      <c r="M587" s="201" t="str">
        <f t="shared" si="1501"/>
        <v/>
      </c>
      <c r="N587" s="201" t="str">
        <f t="shared" si="1501"/>
        <v/>
      </c>
      <c r="O587" s="201" t="str">
        <f t="shared" si="1501"/>
        <v/>
      </c>
      <c r="P587" s="201" t="str">
        <f t="shared" si="1501"/>
        <v/>
      </c>
      <c r="Q587" s="201" t="str">
        <f t="shared" si="1501"/>
        <v/>
      </c>
      <c r="R587" s="201" t="str">
        <f t="shared" si="1501"/>
        <v/>
      </c>
    </row>
    <row r="588" spans="2:18" ht="13.5" thickBot="1">
      <c r="C588" s="67" t="s">
        <v>56</v>
      </c>
      <c r="D588" s="215" t="str">
        <f>IF(COUNTIF(D578:D587,"A")&gt;4,"C",IF(COUNTIF(D578:D587,"A")&gt;0,"P"," "))</f>
        <v/>
      </c>
      <c r="E588" s="215" t="str">
        <f t="shared" ref="E588:R588" si="1502">IF(COUNTIF(E579:E587,"C")&gt;4,"C",IF(COUNTIF(E579:E587,"C")&gt;0,"P"," "))</f>
        <v/>
      </c>
      <c r="F588" s="215" t="str">
        <f t="shared" si="1502"/>
        <v/>
      </c>
      <c r="G588" s="215" t="str">
        <f t="shared" si="1502"/>
        <v/>
      </c>
      <c r="H588" s="215" t="str">
        <f t="shared" si="1502"/>
        <v/>
      </c>
      <c r="I588" s="215" t="str">
        <f t="shared" si="1502"/>
        <v/>
      </c>
      <c r="J588" s="215" t="str">
        <f t="shared" si="1502"/>
        <v/>
      </c>
      <c r="K588" s="215" t="str">
        <f t="shared" si="1502"/>
        <v/>
      </c>
      <c r="L588" s="215" t="str">
        <f t="shared" si="1502"/>
        <v/>
      </c>
      <c r="M588" s="215" t="str">
        <f t="shared" si="1502"/>
        <v/>
      </c>
      <c r="N588" s="215" t="str">
        <f t="shared" si="1502"/>
        <v/>
      </c>
      <c r="O588" s="215" t="str">
        <f t="shared" si="1502"/>
        <v/>
      </c>
      <c r="P588" s="215" t="str">
        <f t="shared" si="1502"/>
        <v/>
      </c>
      <c r="Q588" s="215" t="str">
        <f t="shared" si="1502"/>
        <v/>
      </c>
      <c r="R588" s="215" t="str">
        <f t="shared" si="1502"/>
        <v/>
      </c>
    </row>
  </sheetData>
  <sheetProtection password="EE48" sheet="1" objects="1" scenarios="1" selectLockedCells="1"/>
  <mergeCells count="23">
    <mergeCell ref="A237:R237"/>
    <mergeCell ref="G1:G4"/>
    <mergeCell ref="H1:H4"/>
    <mergeCell ref="I1:I4"/>
    <mergeCell ref="A5:R5"/>
    <mergeCell ref="A121:R121"/>
    <mergeCell ref="D6:R6"/>
    <mergeCell ref="A515:R515"/>
    <mergeCell ref="A562:R562"/>
    <mergeCell ref="J1:J4"/>
    <mergeCell ref="K1:K4"/>
    <mergeCell ref="L1:L4"/>
    <mergeCell ref="M1:M4"/>
    <mergeCell ref="N1:N4"/>
    <mergeCell ref="O1:O4"/>
    <mergeCell ref="D1:D4"/>
    <mergeCell ref="E1:E4"/>
    <mergeCell ref="F1:F4"/>
    <mergeCell ref="A353:R353"/>
    <mergeCell ref="A3:C3"/>
    <mergeCell ref="P1:P4"/>
    <mergeCell ref="Q1:Q4"/>
    <mergeCell ref="R1:R4"/>
  </mergeCells>
  <pageMargins left="0.75" right="0.75" top="1" bottom="0.5" header="0.5" footer="0.25"/>
  <pageSetup scale="74" orientation="portrait" horizontalDpi="300" verticalDpi="300" r:id="rId1"/>
  <headerFooter>
    <oddHeader>&amp;C&amp;"Arial,Bold"&amp;14BrownieTrax&amp;12Brownie Badges - &amp;D</oddHeader>
    <oddFooter>&amp;CPage &amp;P</oddFooter>
  </headerFooter>
  <rowBreaks count="8" manualBreakCount="8">
    <brk id="74" max="16383" man="1"/>
    <brk id="144" max="16383" man="1"/>
    <brk id="213" max="16383" man="1"/>
    <brk id="283" max="16383" man="1"/>
    <brk id="352" max="16383" man="1"/>
    <brk id="422" max="16383" man="1"/>
    <brk id="491" max="16383" man="1"/>
    <brk id="561" max="16383" man="1"/>
  </rowBreaks>
  <drawing r:id="rId2"/>
  <legacyDrawing r:id="rId3"/>
</worksheet>
</file>

<file path=xl/worksheets/sheet7.xml><?xml version="1.0" encoding="utf-8"?>
<worksheet xmlns="http://schemas.openxmlformats.org/spreadsheetml/2006/main" xmlns:r="http://schemas.openxmlformats.org/officeDocument/2006/relationships">
  <sheetPr codeName="Sheet8" enableFormatConditionsCalculation="0">
    <tabColor theme="4" tint="0.39997558519241921"/>
    <pageSetUpPr fitToPage="1"/>
  </sheetPr>
  <dimension ref="A1:R55"/>
  <sheetViews>
    <sheetView showGridLines="0" workbookViewId="0">
      <pane ySplit="4" topLeftCell="A5" activePane="bottomLeft" state="frozen"/>
      <selection pane="bottomLeft" activeCell="D8" sqref="D8"/>
    </sheetView>
  </sheetViews>
  <sheetFormatPr defaultRowHeight="12.75"/>
  <cols>
    <col min="1" max="1" width="14.42578125" style="66" customWidth="1"/>
    <col min="2" max="2" width="3.7109375" customWidth="1"/>
    <col min="3" max="3" width="30.28515625" customWidth="1"/>
    <col min="4" max="18" width="3.28515625" style="64" customWidth="1"/>
  </cols>
  <sheetData>
    <row r="1" spans="1:18" ht="12.75" customHeight="1">
      <c r="A1" s="54"/>
      <c r="B1" s="134" t="s">
        <v>45</v>
      </c>
      <c r="C1" s="330">
        <f>Instructions!E3</f>
        <v>0</v>
      </c>
      <c r="D1" s="397"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row>
    <row r="2" spans="1:18" ht="12.75" customHeight="1">
      <c r="A2" s="54"/>
      <c r="B2" s="16" t="s">
        <v>53</v>
      </c>
      <c r="C2" s="27">
        <f>Instructions!E5</f>
        <v>0</v>
      </c>
      <c r="D2" s="398"/>
      <c r="E2" s="398"/>
      <c r="F2" s="398"/>
      <c r="G2" s="398"/>
      <c r="H2" s="398"/>
      <c r="I2" s="398"/>
      <c r="J2" s="398"/>
      <c r="K2" s="398"/>
      <c r="L2" s="398"/>
      <c r="M2" s="398"/>
      <c r="N2" s="398"/>
      <c r="O2" s="398"/>
      <c r="P2" s="398"/>
      <c r="Q2" s="398"/>
      <c r="R2" s="398"/>
    </row>
    <row r="3" spans="1:18">
      <c r="A3" s="430" t="s">
        <v>60</v>
      </c>
      <c r="B3" s="430"/>
      <c r="C3" s="443"/>
      <c r="D3" s="398"/>
      <c r="E3" s="398"/>
      <c r="F3" s="398"/>
      <c r="G3" s="398"/>
      <c r="H3" s="398"/>
      <c r="I3" s="398"/>
      <c r="J3" s="398"/>
      <c r="K3" s="398"/>
      <c r="L3" s="398"/>
      <c r="M3" s="398"/>
      <c r="N3" s="398"/>
      <c r="O3" s="398"/>
      <c r="P3" s="398"/>
      <c r="Q3" s="398"/>
      <c r="R3" s="398"/>
    </row>
    <row r="4" spans="1:18" s="119" customFormat="1">
      <c r="A4" s="437"/>
      <c r="B4" s="438"/>
      <c r="C4" s="439"/>
      <c r="D4" s="399"/>
      <c r="E4" s="399"/>
      <c r="F4" s="399"/>
      <c r="G4" s="399"/>
      <c r="H4" s="399"/>
      <c r="I4" s="399"/>
      <c r="J4" s="399"/>
      <c r="K4" s="399"/>
      <c r="L4" s="399"/>
      <c r="M4" s="399"/>
      <c r="N4" s="399"/>
      <c r="O4" s="399"/>
      <c r="P4" s="399"/>
      <c r="Q4" s="399"/>
      <c r="R4" s="399"/>
    </row>
    <row r="5" spans="1:18" ht="18">
      <c r="A5" s="440" t="s">
        <v>62</v>
      </c>
      <c r="B5" s="441"/>
      <c r="C5" s="441"/>
      <c r="D5" s="442"/>
      <c r="E5" s="442"/>
      <c r="F5" s="442"/>
      <c r="G5" s="442"/>
      <c r="H5" s="442"/>
      <c r="I5" s="442"/>
      <c r="J5" s="442"/>
      <c r="K5" s="442"/>
      <c r="L5" s="442"/>
      <c r="M5" s="442"/>
      <c r="N5" s="442"/>
      <c r="O5" s="442"/>
      <c r="P5" s="442"/>
      <c r="Q5" s="442"/>
      <c r="R5" s="442"/>
    </row>
    <row r="6" spans="1:18" ht="18">
      <c r="A6" s="435" t="s">
        <v>63</v>
      </c>
      <c r="B6" s="436"/>
      <c r="C6" s="436"/>
      <c r="D6" s="436"/>
      <c r="E6" s="436"/>
      <c r="F6" s="436"/>
      <c r="G6" s="436"/>
      <c r="H6" s="436"/>
      <c r="I6" s="436"/>
      <c r="J6" s="436"/>
      <c r="K6" s="436"/>
      <c r="L6" s="436"/>
      <c r="M6" s="436"/>
      <c r="N6" s="436"/>
      <c r="O6" s="436"/>
      <c r="P6" s="436"/>
      <c r="Q6" s="436"/>
      <c r="R6" s="436"/>
    </row>
    <row r="7" spans="1:18" s="148" customFormat="1" ht="15">
      <c r="A7" s="146"/>
      <c r="B7" s="433" t="s">
        <v>67</v>
      </c>
      <c r="C7" s="434"/>
      <c r="D7" s="434"/>
      <c r="E7" s="434"/>
      <c r="F7" s="434"/>
      <c r="G7" s="434"/>
      <c r="H7" s="434"/>
      <c r="I7" s="434"/>
      <c r="J7" s="434"/>
      <c r="K7" s="434"/>
      <c r="L7" s="434"/>
      <c r="M7" s="434"/>
      <c r="N7" s="434"/>
      <c r="O7" s="434"/>
      <c r="P7" s="434"/>
      <c r="Q7" s="434"/>
      <c r="R7" s="434"/>
    </row>
    <row r="8" spans="1:18">
      <c r="A8"/>
      <c r="B8" s="55">
        <v>1</v>
      </c>
      <c r="C8" s="56" t="s">
        <v>70</v>
      </c>
      <c r="D8" s="170"/>
      <c r="E8" s="57"/>
      <c r="F8" s="57"/>
      <c r="G8" s="57"/>
      <c r="H8" s="57"/>
      <c r="I8" s="57"/>
      <c r="J8" s="57"/>
      <c r="K8" s="57"/>
      <c r="L8" s="57"/>
      <c r="M8" s="57"/>
      <c r="N8" s="57"/>
      <c r="O8" s="57"/>
      <c r="P8" s="57"/>
      <c r="Q8" s="57"/>
      <c r="R8" s="124"/>
    </row>
    <row r="9" spans="1:18">
      <c r="A9" s="54"/>
      <c r="B9" s="55">
        <v>2</v>
      </c>
      <c r="C9" s="58" t="s">
        <v>71</v>
      </c>
      <c r="D9" s="124"/>
      <c r="E9" s="57"/>
      <c r="F9" s="57"/>
      <c r="G9" s="57"/>
      <c r="H9" s="57"/>
      <c r="I9" s="57"/>
      <c r="J9" s="57"/>
      <c r="K9" s="57"/>
      <c r="L9" s="57"/>
      <c r="M9" s="57"/>
      <c r="N9" s="57"/>
      <c r="O9" s="57"/>
      <c r="P9" s="57"/>
      <c r="Q9" s="57"/>
      <c r="R9" s="124"/>
    </row>
    <row r="10" spans="1:18" ht="13.5" thickBot="1">
      <c r="A10" s="54"/>
      <c r="B10" s="55">
        <v>3</v>
      </c>
      <c r="C10" s="68" t="s">
        <v>72</v>
      </c>
      <c r="D10" s="124"/>
      <c r="E10" s="57"/>
      <c r="F10" s="57"/>
      <c r="G10" s="57"/>
      <c r="H10" s="57"/>
      <c r="I10" s="57"/>
      <c r="J10" s="57"/>
      <c r="K10" s="57"/>
      <c r="L10" s="57"/>
      <c r="M10" s="57"/>
      <c r="N10" s="57"/>
      <c r="O10" s="57"/>
      <c r="P10" s="57"/>
      <c r="Q10" s="57"/>
      <c r="R10" s="319"/>
    </row>
    <row r="11" spans="1:18" ht="13.5" thickBot="1">
      <c r="A11" s="54"/>
      <c r="C11" s="37" t="s">
        <v>56</v>
      </c>
      <c r="D11" s="60" t="str">
        <f t="shared" ref="D11:I11" si="0">IF(COUNTIF(D8:D10,"A")=3,"C",IF(COUNTIF(D8:D10,"A")&gt;0,"P"," "))</f>
        <v/>
      </c>
      <c r="E11" s="60" t="str">
        <f t="shared" si="0"/>
        <v/>
      </c>
      <c r="F11" s="60" t="str">
        <f t="shared" si="0"/>
        <v/>
      </c>
      <c r="G11" s="60" t="str">
        <f t="shared" si="0"/>
        <v/>
      </c>
      <c r="H11" s="60" t="str">
        <f t="shared" si="0"/>
        <v/>
      </c>
      <c r="I11" s="60" t="str">
        <f t="shared" si="0"/>
        <v/>
      </c>
      <c r="J11" s="60" t="str">
        <f t="shared" ref="J11:R11" si="1">IF(COUNTIF(J8:J10,"A")=3,"C",IF(COUNTIF(J8:J10,"A")&gt;0,"P"," "))</f>
        <v/>
      </c>
      <c r="K11" s="60" t="str">
        <f t="shared" si="1"/>
        <v/>
      </c>
      <c r="L11" s="60" t="str">
        <f t="shared" si="1"/>
        <v/>
      </c>
      <c r="M11" s="60" t="str">
        <f t="shared" si="1"/>
        <v/>
      </c>
      <c r="N11" s="60" t="str">
        <f t="shared" si="1"/>
        <v/>
      </c>
      <c r="O11" s="60" t="str">
        <f t="shared" si="1"/>
        <v/>
      </c>
      <c r="P11" s="60" t="str">
        <f t="shared" si="1"/>
        <v/>
      </c>
      <c r="Q11" s="60" t="str">
        <f t="shared" si="1"/>
        <v/>
      </c>
      <c r="R11" s="60" t="str">
        <f t="shared" si="1"/>
        <v/>
      </c>
    </row>
    <row r="12" spans="1:18" s="148" customFormat="1" ht="15">
      <c r="A12" s="146"/>
      <c r="B12" s="432" t="s">
        <v>126</v>
      </c>
      <c r="C12" s="432"/>
      <c r="D12" s="432"/>
      <c r="E12" s="432"/>
      <c r="F12" s="432"/>
      <c r="G12" s="432"/>
      <c r="H12" s="432"/>
      <c r="I12" s="432"/>
      <c r="J12" s="432"/>
      <c r="K12" s="432"/>
      <c r="L12" s="432"/>
      <c r="M12" s="432"/>
      <c r="N12" s="432"/>
      <c r="O12" s="432"/>
      <c r="P12" s="432"/>
      <c r="Q12" s="432"/>
      <c r="R12" s="432"/>
    </row>
    <row r="13" spans="1:18">
      <c r="A13"/>
      <c r="B13" s="55">
        <v>1</v>
      </c>
      <c r="C13" s="58" t="s">
        <v>64</v>
      </c>
      <c r="D13" s="124"/>
      <c r="E13" s="57"/>
      <c r="F13" s="57"/>
      <c r="G13" s="57"/>
      <c r="H13" s="57"/>
      <c r="I13" s="57"/>
      <c r="J13" s="57"/>
      <c r="K13" s="57"/>
      <c r="L13" s="57"/>
      <c r="M13" s="57"/>
      <c r="N13" s="57"/>
      <c r="O13" s="57"/>
      <c r="P13" s="57"/>
      <c r="Q13" s="57"/>
      <c r="R13" s="124"/>
    </row>
    <row r="14" spans="1:18">
      <c r="A14" s="54"/>
      <c r="B14" s="55">
        <v>2</v>
      </c>
      <c r="C14" s="69" t="s">
        <v>73</v>
      </c>
      <c r="D14" s="124"/>
      <c r="E14" s="57"/>
      <c r="F14" s="57"/>
      <c r="G14" s="57"/>
      <c r="H14" s="57"/>
      <c r="I14" s="57"/>
      <c r="J14" s="57"/>
      <c r="K14" s="57"/>
      <c r="L14" s="57"/>
      <c r="M14" s="57"/>
      <c r="N14" s="57"/>
      <c r="O14" s="57"/>
      <c r="P14" s="57"/>
      <c r="Q14" s="57"/>
      <c r="R14" s="124"/>
    </row>
    <row r="15" spans="1:18" ht="13.5" thickBot="1">
      <c r="A15" s="54"/>
      <c r="B15" s="55">
        <v>3</v>
      </c>
      <c r="C15" s="68" t="s">
        <v>74</v>
      </c>
      <c r="D15" s="124"/>
      <c r="E15" s="57"/>
      <c r="F15" s="57"/>
      <c r="G15" s="57"/>
      <c r="H15" s="57"/>
      <c r="I15" s="57"/>
      <c r="J15" s="57"/>
      <c r="K15" s="57"/>
      <c r="L15" s="57"/>
      <c r="M15" s="57"/>
      <c r="N15" s="57"/>
      <c r="O15" s="57"/>
      <c r="P15" s="57"/>
      <c r="Q15" s="57"/>
      <c r="R15" s="319"/>
    </row>
    <row r="16" spans="1:18" ht="13.5" thickBot="1">
      <c r="A16" s="54"/>
      <c r="B16" s="62"/>
      <c r="C16" s="37" t="s">
        <v>56</v>
      </c>
      <c r="D16" s="60" t="str">
        <f t="shared" ref="D16:I16" si="2">IF(COUNTIF(D13:D15,"A")=3,"C",IF(COUNTIF(D13:D15,"A")&gt;0,"P"," "))</f>
        <v/>
      </c>
      <c r="E16" s="60" t="str">
        <f t="shared" si="2"/>
        <v/>
      </c>
      <c r="F16" s="60" t="str">
        <f t="shared" si="2"/>
        <v/>
      </c>
      <c r="G16" s="60" t="str">
        <f t="shared" si="2"/>
        <v/>
      </c>
      <c r="H16" s="60" t="str">
        <f t="shared" si="2"/>
        <v/>
      </c>
      <c r="I16" s="60" t="str">
        <f t="shared" si="2"/>
        <v/>
      </c>
      <c r="J16" s="60" t="str">
        <f t="shared" ref="J16:R16" si="3">IF(COUNTIF(J13:J15,"A")=3,"C",IF(COUNTIF(J13:J15,"A")&gt;0,"P"," "))</f>
        <v/>
      </c>
      <c r="K16" s="60" t="str">
        <f t="shared" si="3"/>
        <v/>
      </c>
      <c r="L16" s="60" t="str">
        <f t="shared" si="3"/>
        <v/>
      </c>
      <c r="M16" s="60" t="str">
        <f t="shared" si="3"/>
        <v/>
      </c>
      <c r="N16" s="60" t="str">
        <f t="shared" si="3"/>
        <v/>
      </c>
      <c r="O16" s="60" t="str">
        <f t="shared" si="3"/>
        <v/>
      </c>
      <c r="P16" s="60" t="str">
        <f t="shared" si="3"/>
        <v/>
      </c>
      <c r="Q16" s="60" t="str">
        <f t="shared" si="3"/>
        <v/>
      </c>
      <c r="R16" s="60" t="str">
        <f t="shared" si="3"/>
        <v/>
      </c>
    </row>
    <row r="17" spans="1:18" s="148" customFormat="1" ht="15">
      <c r="A17" s="146"/>
      <c r="B17" s="432" t="s">
        <v>69</v>
      </c>
      <c r="C17" s="432"/>
      <c r="D17" s="432"/>
      <c r="E17" s="432"/>
      <c r="F17" s="432"/>
      <c r="G17" s="432"/>
      <c r="H17" s="432"/>
      <c r="I17" s="432"/>
      <c r="J17" s="432"/>
      <c r="K17" s="432"/>
      <c r="L17" s="432"/>
      <c r="M17" s="432"/>
      <c r="N17" s="432"/>
      <c r="O17" s="432"/>
      <c r="P17" s="432"/>
      <c r="Q17" s="432"/>
      <c r="R17" s="432"/>
    </row>
    <row r="18" spans="1:18">
      <c r="A18"/>
      <c r="B18" s="55">
        <v>1</v>
      </c>
      <c r="C18" s="70" t="s">
        <v>75</v>
      </c>
      <c r="D18" s="124"/>
      <c r="E18" s="57"/>
      <c r="F18" s="57"/>
      <c r="G18" s="57"/>
      <c r="H18" s="57"/>
      <c r="I18" s="57"/>
      <c r="J18" s="57"/>
      <c r="K18" s="57"/>
      <c r="L18" s="57"/>
      <c r="M18" s="57"/>
      <c r="N18" s="57"/>
      <c r="O18" s="57"/>
      <c r="P18" s="57"/>
      <c r="Q18" s="57"/>
      <c r="R18" s="124"/>
    </row>
    <row r="19" spans="1:18">
      <c r="A19" s="54"/>
      <c r="B19" s="55">
        <v>2</v>
      </c>
      <c r="C19" s="30" t="s">
        <v>65</v>
      </c>
      <c r="D19" s="124"/>
      <c r="E19" s="57"/>
      <c r="F19" s="57"/>
      <c r="G19" s="57"/>
      <c r="H19" s="57"/>
      <c r="I19" s="57"/>
      <c r="J19" s="57"/>
      <c r="K19" s="57"/>
      <c r="L19" s="57"/>
      <c r="M19" s="57"/>
      <c r="N19" s="57"/>
      <c r="O19" s="57"/>
      <c r="P19" s="57"/>
      <c r="Q19" s="57"/>
      <c r="R19" s="124"/>
    </row>
    <row r="20" spans="1:18" ht="13.5" thickBot="1">
      <c r="A20" s="54"/>
      <c r="B20" s="55">
        <v>3</v>
      </c>
      <c r="C20" s="71" t="s">
        <v>76</v>
      </c>
      <c r="D20" s="124"/>
      <c r="E20" s="57"/>
      <c r="F20" s="57"/>
      <c r="G20" s="57"/>
      <c r="H20" s="57"/>
      <c r="I20" s="57"/>
      <c r="J20" s="57"/>
      <c r="K20" s="57"/>
      <c r="L20" s="57"/>
      <c r="M20" s="57"/>
      <c r="N20" s="57"/>
      <c r="O20" s="57"/>
      <c r="P20" s="57"/>
      <c r="Q20" s="57"/>
      <c r="R20" s="319"/>
    </row>
    <row r="21" spans="1:18" ht="13.5" thickBot="1">
      <c r="A21" s="54"/>
      <c r="B21" s="62"/>
      <c r="C21" s="37" t="s">
        <v>56</v>
      </c>
      <c r="D21" s="60" t="str">
        <f t="shared" ref="D21:I21" si="4">IF(COUNTIF(D18:D20,"A")=3,"C",IF(COUNTIF(D18:D20,"A")&gt;0,"P"," "))</f>
        <v/>
      </c>
      <c r="E21" s="60" t="str">
        <f t="shared" si="4"/>
        <v/>
      </c>
      <c r="F21" s="60" t="str">
        <f t="shared" si="4"/>
        <v/>
      </c>
      <c r="G21" s="60" t="str">
        <f t="shared" si="4"/>
        <v/>
      </c>
      <c r="H21" s="60" t="str">
        <f t="shared" si="4"/>
        <v/>
      </c>
      <c r="I21" s="60" t="str">
        <f t="shared" si="4"/>
        <v/>
      </c>
      <c r="J21" s="60" t="str">
        <f t="shared" ref="J21:R21" si="5">IF(COUNTIF(J18:J20,"A")=3,"C",IF(COUNTIF(J18:J20,"A")&gt;0,"P"," "))</f>
        <v/>
      </c>
      <c r="K21" s="60" t="str">
        <f t="shared" si="5"/>
        <v/>
      </c>
      <c r="L21" s="60" t="str">
        <f t="shared" si="5"/>
        <v/>
      </c>
      <c r="M21" s="60" t="str">
        <f t="shared" si="5"/>
        <v/>
      </c>
      <c r="N21" s="60" t="str">
        <f t="shared" si="5"/>
        <v/>
      </c>
      <c r="O21" s="60" t="str">
        <f t="shared" si="5"/>
        <v/>
      </c>
      <c r="P21" s="60" t="str">
        <f t="shared" si="5"/>
        <v/>
      </c>
      <c r="Q21" s="60" t="str">
        <f t="shared" si="5"/>
        <v/>
      </c>
      <c r="R21" s="60" t="str">
        <f t="shared" si="5"/>
        <v/>
      </c>
    </row>
    <row r="22" spans="1:18" s="148" customFormat="1" ht="15">
      <c r="A22" s="146"/>
      <c r="B22" s="432" t="s">
        <v>66</v>
      </c>
      <c r="C22" s="432"/>
      <c r="D22" s="432"/>
      <c r="E22" s="432"/>
      <c r="F22" s="432"/>
      <c r="G22" s="432"/>
      <c r="H22" s="432"/>
      <c r="I22" s="432"/>
      <c r="J22" s="432"/>
      <c r="K22" s="432"/>
      <c r="L22" s="432"/>
      <c r="M22" s="432"/>
      <c r="N22" s="432"/>
      <c r="O22" s="432"/>
      <c r="P22" s="432"/>
      <c r="Q22" s="432"/>
      <c r="R22" s="432"/>
    </row>
    <row r="23" spans="1:18" ht="13.5" thickBot="1">
      <c r="A23"/>
      <c r="B23" s="55"/>
      <c r="C23" s="68" t="s">
        <v>77</v>
      </c>
      <c r="D23" s="124"/>
      <c r="E23" s="57"/>
      <c r="F23" s="57"/>
      <c r="G23" s="57"/>
      <c r="H23" s="57"/>
      <c r="I23" s="57"/>
      <c r="J23" s="57"/>
      <c r="K23" s="57"/>
      <c r="L23" s="57"/>
      <c r="M23" s="57"/>
      <c r="N23" s="57"/>
      <c r="O23" s="57"/>
      <c r="P23" s="57"/>
      <c r="Q23" s="57"/>
      <c r="R23" s="124"/>
    </row>
    <row r="24" spans="1:18" ht="13.5" thickBot="1">
      <c r="A24" s="54"/>
      <c r="B24" s="62"/>
      <c r="C24" s="37" t="s">
        <v>56</v>
      </c>
      <c r="D24" s="60" t="str">
        <f t="shared" ref="D24:I24" si="6">IF(COUNTIF(D23:D23,"A")=1,"C"," ")</f>
        <v/>
      </c>
      <c r="E24" s="60" t="str">
        <f t="shared" si="6"/>
        <v/>
      </c>
      <c r="F24" s="60" t="str">
        <f t="shared" si="6"/>
        <v/>
      </c>
      <c r="G24" s="60" t="str">
        <f t="shared" si="6"/>
        <v/>
      </c>
      <c r="H24" s="60" t="str">
        <f t="shared" si="6"/>
        <v/>
      </c>
      <c r="I24" s="60" t="str">
        <f t="shared" si="6"/>
        <v/>
      </c>
      <c r="J24" s="60" t="str">
        <f t="shared" ref="J24:R24" si="7">IF(COUNTIF(J23:J23,"A")=1,"C"," ")</f>
        <v/>
      </c>
      <c r="K24" s="60" t="str">
        <f t="shared" si="7"/>
        <v/>
      </c>
      <c r="L24" s="60" t="str">
        <f t="shared" si="7"/>
        <v/>
      </c>
      <c r="M24" s="60" t="str">
        <f t="shared" si="7"/>
        <v/>
      </c>
      <c r="N24" s="60" t="str">
        <f t="shared" si="7"/>
        <v/>
      </c>
      <c r="O24" s="60" t="str">
        <f t="shared" si="7"/>
        <v/>
      </c>
      <c r="P24" s="60" t="str">
        <f t="shared" si="7"/>
        <v/>
      </c>
      <c r="Q24" s="60" t="str">
        <f t="shared" si="7"/>
        <v/>
      </c>
      <c r="R24" s="60" t="str">
        <f t="shared" si="7"/>
        <v/>
      </c>
    </row>
    <row r="25" spans="1:18">
      <c r="A25" s="54"/>
      <c r="B25" s="62"/>
      <c r="C25" s="37"/>
      <c r="D25" s="63"/>
      <c r="E25" s="63"/>
      <c r="F25" s="63"/>
      <c r="G25" s="63"/>
      <c r="H25" s="63"/>
      <c r="I25" s="63"/>
      <c r="J25" s="63"/>
      <c r="K25" s="63"/>
      <c r="L25" s="63"/>
      <c r="M25" s="63"/>
      <c r="N25" s="63"/>
      <c r="O25" s="63"/>
      <c r="P25" s="63"/>
      <c r="Q25" s="63"/>
      <c r="R25" s="63"/>
    </row>
    <row r="26" spans="1:18" ht="18">
      <c r="A26" s="440" t="s">
        <v>120</v>
      </c>
      <c r="B26" s="441"/>
      <c r="C26" s="441"/>
      <c r="D26" s="441"/>
      <c r="E26" s="441"/>
      <c r="F26" s="441"/>
      <c r="G26" s="441"/>
      <c r="H26" s="441"/>
      <c r="I26" s="441"/>
      <c r="J26" s="441"/>
      <c r="K26" s="441"/>
      <c r="L26" s="441"/>
      <c r="M26" s="441"/>
      <c r="N26" s="441"/>
      <c r="O26" s="441"/>
      <c r="P26" s="441"/>
      <c r="Q26" s="441"/>
      <c r="R26" s="441"/>
    </row>
    <row r="27" spans="1:18" ht="18">
      <c r="A27" s="435" t="s">
        <v>121</v>
      </c>
      <c r="B27" s="436"/>
      <c r="C27" s="436"/>
      <c r="D27" s="436"/>
      <c r="E27" s="436"/>
      <c r="F27" s="436"/>
      <c r="G27" s="436"/>
      <c r="H27" s="436"/>
      <c r="I27" s="436"/>
      <c r="J27" s="436"/>
      <c r="K27" s="436"/>
      <c r="L27" s="436"/>
      <c r="M27" s="436"/>
      <c r="N27" s="436"/>
      <c r="O27" s="436"/>
      <c r="P27" s="436"/>
      <c r="Q27" s="436"/>
      <c r="R27" s="436"/>
    </row>
    <row r="28" spans="1:18" s="148" customFormat="1" ht="15">
      <c r="A28" s="146"/>
      <c r="B28" s="145" t="s">
        <v>132</v>
      </c>
      <c r="C28" s="147"/>
      <c r="D28" s="147"/>
      <c r="E28" s="147"/>
      <c r="F28" s="147"/>
      <c r="G28" s="147"/>
      <c r="H28" s="147"/>
      <c r="I28" s="147"/>
      <c r="J28" s="147"/>
      <c r="K28" s="147"/>
      <c r="L28" s="147"/>
      <c r="M28" s="147"/>
      <c r="N28" s="147"/>
      <c r="O28" s="147"/>
      <c r="P28" s="147"/>
      <c r="Q28" s="147"/>
      <c r="R28" s="147"/>
    </row>
    <row r="29" spans="1:18">
      <c r="A29"/>
      <c r="B29" s="55">
        <v>1</v>
      </c>
      <c r="C29" s="56" t="s">
        <v>133</v>
      </c>
      <c r="D29" s="170"/>
      <c r="E29" s="57"/>
      <c r="F29" s="57"/>
      <c r="G29" s="57"/>
      <c r="H29" s="57"/>
      <c r="I29" s="57"/>
      <c r="J29" s="57"/>
      <c r="K29" s="57"/>
      <c r="L29" s="57"/>
      <c r="M29" s="57"/>
      <c r="N29" s="57"/>
      <c r="O29" s="57"/>
      <c r="P29" s="57"/>
      <c r="Q29" s="57"/>
      <c r="R29" s="57"/>
    </row>
    <row r="30" spans="1:18" ht="13.5" thickBot="1">
      <c r="A30" s="54"/>
      <c r="B30" s="55">
        <v>2</v>
      </c>
      <c r="C30" s="59" t="s">
        <v>134</v>
      </c>
      <c r="D30" s="124"/>
      <c r="E30" s="57"/>
      <c r="F30" s="57"/>
      <c r="G30" s="57"/>
      <c r="H30" s="57"/>
      <c r="I30" s="57"/>
      <c r="J30" s="57"/>
      <c r="K30" s="57"/>
      <c r="L30" s="57"/>
      <c r="M30" s="57"/>
      <c r="N30" s="57"/>
      <c r="O30" s="57"/>
      <c r="P30" s="57"/>
      <c r="Q30" s="57"/>
      <c r="R30" s="320"/>
    </row>
    <row r="31" spans="1:18" ht="13.5" thickBot="1">
      <c r="A31" s="54"/>
      <c r="C31" s="37" t="s">
        <v>56</v>
      </c>
      <c r="D31" s="60" t="str">
        <f t="shared" ref="D31:I31" si="8">IF(COUNTIF(D29:D30,"A")&gt;1,"C",IF(COUNTIF(D29:D30,"A")&gt;0,"P"," "))</f>
        <v/>
      </c>
      <c r="E31" s="60" t="str">
        <f t="shared" si="8"/>
        <v/>
      </c>
      <c r="F31" s="60" t="str">
        <f t="shared" si="8"/>
        <v/>
      </c>
      <c r="G31" s="60" t="str">
        <f t="shared" si="8"/>
        <v/>
      </c>
      <c r="H31" s="60" t="str">
        <f t="shared" si="8"/>
        <v/>
      </c>
      <c r="I31" s="60" t="str">
        <f t="shared" si="8"/>
        <v/>
      </c>
      <c r="J31" s="60" t="str">
        <f t="shared" ref="J31:R31" si="9">IF(COUNTIF(J29:J30,"A")&gt;1,"C",IF(COUNTIF(J29:J30,"A")&gt;0,"P"," "))</f>
        <v/>
      </c>
      <c r="K31" s="60" t="str">
        <f t="shared" si="9"/>
        <v/>
      </c>
      <c r="L31" s="60" t="str">
        <f t="shared" si="9"/>
        <v/>
      </c>
      <c r="M31" s="60" t="str">
        <f t="shared" si="9"/>
        <v/>
      </c>
      <c r="N31" s="60" t="str">
        <f t="shared" si="9"/>
        <v/>
      </c>
      <c r="O31" s="60" t="str">
        <f t="shared" si="9"/>
        <v/>
      </c>
      <c r="P31" s="60" t="str">
        <f t="shared" si="9"/>
        <v/>
      </c>
      <c r="Q31" s="60" t="str">
        <f t="shared" si="9"/>
        <v/>
      </c>
      <c r="R31" s="60" t="str">
        <f t="shared" si="9"/>
        <v/>
      </c>
    </row>
    <row r="32" spans="1:18" s="148" customFormat="1" ht="15">
      <c r="A32" s="146"/>
      <c r="B32" s="432" t="s">
        <v>135</v>
      </c>
      <c r="C32" s="432"/>
      <c r="D32" s="432"/>
      <c r="E32" s="432"/>
      <c r="F32" s="432"/>
      <c r="G32" s="432"/>
      <c r="H32" s="432"/>
      <c r="I32" s="432"/>
      <c r="J32" s="432"/>
      <c r="K32" s="432"/>
      <c r="L32" s="432"/>
      <c r="M32" s="432"/>
      <c r="N32" s="432"/>
      <c r="O32" s="432"/>
      <c r="P32" s="432"/>
      <c r="Q32" s="432"/>
      <c r="R32" s="432"/>
    </row>
    <row r="33" spans="1:18" ht="13.5" thickBot="1">
      <c r="A33"/>
      <c r="B33" s="55">
        <v>1</v>
      </c>
      <c r="C33" s="59" t="s">
        <v>136</v>
      </c>
      <c r="D33" s="124"/>
      <c r="E33" s="57"/>
      <c r="F33" s="57"/>
      <c r="G33" s="57"/>
      <c r="H33" s="57"/>
      <c r="I33" s="57"/>
      <c r="J33" s="57"/>
      <c r="K33" s="57"/>
      <c r="L33" s="57"/>
      <c r="M33" s="57"/>
      <c r="N33" s="57"/>
      <c r="O33" s="57"/>
      <c r="P33" s="57"/>
      <c r="Q33" s="57"/>
      <c r="R33" s="320"/>
    </row>
    <row r="34" spans="1:18" ht="13.5" thickBot="1">
      <c r="A34" s="54"/>
      <c r="B34" s="62"/>
      <c r="C34" s="37" t="s">
        <v>56</v>
      </c>
      <c r="D34" s="60" t="str">
        <f t="shared" ref="D34:I34" si="10">IF(COUNTIF(D33:D33,"A")=1,"C",IF(COUNTIF(D33:D33,"A")&gt;0,"P"," "))</f>
        <v/>
      </c>
      <c r="E34" s="60" t="str">
        <f t="shared" si="10"/>
        <v/>
      </c>
      <c r="F34" s="60" t="str">
        <f t="shared" si="10"/>
        <v/>
      </c>
      <c r="G34" s="60" t="str">
        <f t="shared" si="10"/>
        <v/>
      </c>
      <c r="H34" s="60" t="str">
        <f t="shared" si="10"/>
        <v/>
      </c>
      <c r="I34" s="60" t="str">
        <f t="shared" si="10"/>
        <v/>
      </c>
      <c r="J34" s="60" t="str">
        <f t="shared" ref="J34:R34" si="11">IF(COUNTIF(J33:J33,"A")=1,"C",IF(COUNTIF(J33:J33,"A")&gt;0,"P"," "))</f>
        <v/>
      </c>
      <c r="K34" s="60" t="str">
        <f t="shared" si="11"/>
        <v/>
      </c>
      <c r="L34" s="60" t="str">
        <f t="shared" si="11"/>
        <v/>
      </c>
      <c r="M34" s="60" t="str">
        <f t="shared" si="11"/>
        <v/>
      </c>
      <c r="N34" s="60" t="str">
        <f t="shared" si="11"/>
        <v/>
      </c>
      <c r="O34" s="60" t="str">
        <f t="shared" si="11"/>
        <v/>
      </c>
      <c r="P34" s="60" t="str">
        <f t="shared" si="11"/>
        <v/>
      </c>
      <c r="Q34" s="60" t="str">
        <f t="shared" si="11"/>
        <v/>
      </c>
      <c r="R34" s="60" t="str">
        <f t="shared" si="11"/>
        <v/>
      </c>
    </row>
    <row r="35" spans="1:18" s="148" customFormat="1" ht="15">
      <c r="A35" s="146"/>
      <c r="B35" s="432" t="s">
        <v>137</v>
      </c>
      <c r="C35" s="432"/>
      <c r="D35" s="432"/>
      <c r="E35" s="432"/>
      <c r="F35" s="432"/>
      <c r="G35" s="432"/>
      <c r="H35" s="432"/>
      <c r="I35" s="432"/>
      <c r="J35" s="432"/>
      <c r="K35" s="432"/>
      <c r="L35" s="432"/>
      <c r="M35" s="432"/>
      <c r="N35" s="432"/>
      <c r="O35" s="432"/>
      <c r="P35" s="432"/>
      <c r="Q35" s="432"/>
      <c r="R35" s="432"/>
    </row>
    <row r="36" spans="1:18" ht="13.5" thickBot="1">
      <c r="A36"/>
      <c r="B36" s="55">
        <v>1</v>
      </c>
      <c r="C36" s="30" t="s">
        <v>138</v>
      </c>
      <c r="D36" s="124"/>
      <c r="E36" s="57"/>
      <c r="F36" s="57"/>
      <c r="G36" s="57"/>
      <c r="H36" s="57"/>
      <c r="I36" s="57"/>
      <c r="J36" s="57"/>
      <c r="K36" s="57"/>
      <c r="L36" s="57"/>
      <c r="M36" s="57"/>
      <c r="N36" s="57"/>
      <c r="O36" s="57"/>
      <c r="P36" s="57"/>
      <c r="Q36" s="57"/>
      <c r="R36" s="320"/>
    </row>
    <row r="37" spans="1:18" ht="13.5" thickBot="1">
      <c r="A37" s="54"/>
      <c r="B37" s="62"/>
      <c r="C37" s="37" t="s">
        <v>56</v>
      </c>
      <c r="D37" s="60" t="str">
        <f t="shared" ref="D37:I37" si="12">IF(COUNTIF(D36:D36,"A")=1,"C",IF(COUNTIF(D36:D36,"A")&gt;0,"P"," "))</f>
        <v/>
      </c>
      <c r="E37" s="60" t="str">
        <f t="shared" si="12"/>
        <v/>
      </c>
      <c r="F37" s="60" t="str">
        <f t="shared" si="12"/>
        <v/>
      </c>
      <c r="G37" s="60" t="str">
        <f t="shared" si="12"/>
        <v/>
      </c>
      <c r="H37" s="60" t="str">
        <f t="shared" si="12"/>
        <v/>
      </c>
      <c r="I37" s="60" t="str">
        <f t="shared" si="12"/>
        <v/>
      </c>
      <c r="J37" s="60" t="str">
        <f t="shared" ref="J37:R37" si="13">IF(COUNTIF(J36:J36,"A")=1,"C",IF(COUNTIF(J36:J36,"A")&gt;0,"P"," "))</f>
        <v/>
      </c>
      <c r="K37" s="60" t="str">
        <f t="shared" si="13"/>
        <v/>
      </c>
      <c r="L37" s="60" t="str">
        <f t="shared" si="13"/>
        <v/>
      </c>
      <c r="M37" s="60" t="str">
        <f t="shared" si="13"/>
        <v/>
      </c>
      <c r="N37" s="60" t="str">
        <f t="shared" si="13"/>
        <v/>
      </c>
      <c r="O37" s="60" t="str">
        <f t="shared" si="13"/>
        <v/>
      </c>
      <c r="P37" s="60" t="str">
        <f t="shared" si="13"/>
        <v/>
      </c>
      <c r="Q37" s="60" t="str">
        <f t="shared" si="13"/>
        <v/>
      </c>
      <c r="R37" s="60" t="str">
        <f t="shared" si="13"/>
        <v/>
      </c>
    </row>
    <row r="38" spans="1:18" s="148" customFormat="1" ht="15">
      <c r="A38" s="146"/>
      <c r="B38" s="432" t="s">
        <v>139</v>
      </c>
      <c r="C38" s="432"/>
      <c r="D38" s="432"/>
      <c r="E38" s="432"/>
      <c r="F38" s="432"/>
      <c r="G38" s="432"/>
      <c r="H38" s="432"/>
      <c r="I38" s="432"/>
      <c r="J38" s="432"/>
      <c r="K38" s="432"/>
      <c r="L38" s="432"/>
      <c r="M38" s="432"/>
      <c r="N38" s="432"/>
      <c r="O38" s="432"/>
      <c r="P38" s="432"/>
      <c r="Q38" s="432"/>
      <c r="R38" s="432"/>
    </row>
    <row r="39" spans="1:18" ht="13.5" thickBot="1">
      <c r="A39"/>
      <c r="B39" s="55">
        <v>1</v>
      </c>
      <c r="C39" s="59" t="s">
        <v>140</v>
      </c>
      <c r="D39" s="124"/>
      <c r="E39" s="57"/>
      <c r="F39" s="57"/>
      <c r="G39" s="57"/>
      <c r="H39" s="57"/>
      <c r="I39" s="57"/>
      <c r="J39" s="57"/>
      <c r="K39" s="57"/>
      <c r="L39" s="57"/>
      <c r="M39" s="57"/>
      <c r="N39" s="57"/>
      <c r="O39" s="57"/>
      <c r="P39" s="57"/>
      <c r="Q39" s="57"/>
      <c r="R39" s="57"/>
    </row>
    <row r="40" spans="1:18" ht="12.75" customHeight="1" thickBot="1">
      <c r="A40" s="54"/>
      <c r="B40" s="62"/>
      <c r="C40" s="37" t="s">
        <v>56</v>
      </c>
      <c r="D40" s="60" t="str">
        <f t="shared" ref="D40:I40" si="14">IF(COUNTIF(D39:D39,"A")=1,"C",IF(COUNTIF(D39:D39,"A")&gt;0,"P"," "))</f>
        <v/>
      </c>
      <c r="E40" s="60" t="str">
        <f t="shared" si="14"/>
        <v/>
      </c>
      <c r="F40" s="60" t="str">
        <f t="shared" si="14"/>
        <v/>
      </c>
      <c r="G40" s="60" t="str">
        <f t="shared" si="14"/>
        <v/>
      </c>
      <c r="H40" s="60" t="str">
        <f t="shared" si="14"/>
        <v/>
      </c>
      <c r="I40" s="60" t="str">
        <f t="shared" si="14"/>
        <v/>
      </c>
      <c r="J40" s="60" t="str">
        <f t="shared" ref="J40:R40" si="15">IF(COUNTIF(J39:J39,"A")=1,"C",IF(COUNTIF(J39:J39,"A")&gt;0,"P"," "))</f>
        <v/>
      </c>
      <c r="K40" s="60" t="str">
        <f t="shared" si="15"/>
        <v/>
      </c>
      <c r="L40" s="60" t="str">
        <f t="shared" si="15"/>
        <v/>
      </c>
      <c r="M40" s="60" t="str">
        <f t="shared" si="15"/>
        <v/>
      </c>
      <c r="N40" s="60" t="str">
        <f t="shared" si="15"/>
        <v/>
      </c>
      <c r="O40" s="60" t="str">
        <f t="shared" si="15"/>
        <v/>
      </c>
      <c r="P40" s="60" t="str">
        <f t="shared" si="15"/>
        <v/>
      </c>
      <c r="Q40" s="60" t="str">
        <f t="shared" si="15"/>
        <v/>
      </c>
      <c r="R40" s="60" t="str">
        <f t="shared" si="15"/>
        <v/>
      </c>
    </row>
    <row r="41" spans="1:18" ht="12.75" customHeight="1">
      <c r="A41" s="54"/>
      <c r="B41" s="62"/>
      <c r="C41" s="37"/>
      <c r="D41" s="63"/>
      <c r="E41" s="63"/>
      <c r="F41" s="63"/>
      <c r="G41" s="63"/>
      <c r="H41" s="63"/>
      <c r="I41" s="63"/>
      <c r="J41" s="63"/>
      <c r="K41" s="63"/>
      <c r="L41" s="63"/>
      <c r="M41" s="63"/>
      <c r="N41" s="63"/>
      <c r="O41" s="63"/>
      <c r="P41" s="63"/>
      <c r="Q41" s="63"/>
      <c r="R41" s="63"/>
    </row>
    <row r="42" spans="1:18" ht="18">
      <c r="A42" s="440" t="s">
        <v>125</v>
      </c>
      <c r="B42" s="441"/>
      <c r="C42" s="441"/>
      <c r="D42" s="441"/>
      <c r="E42" s="441"/>
      <c r="F42" s="441"/>
      <c r="G42" s="441"/>
      <c r="H42" s="441"/>
      <c r="I42" s="441"/>
      <c r="J42" s="441"/>
      <c r="K42" s="441"/>
      <c r="L42" s="441"/>
      <c r="M42" s="441"/>
      <c r="N42" s="441"/>
      <c r="O42" s="441"/>
      <c r="P42" s="441"/>
      <c r="Q42" s="441"/>
      <c r="R42" s="441"/>
    </row>
    <row r="43" spans="1:18" ht="18">
      <c r="A43" s="435" t="s">
        <v>146</v>
      </c>
      <c r="B43" s="436"/>
      <c r="C43" s="436"/>
      <c r="D43" s="436"/>
      <c r="E43" s="436"/>
      <c r="F43" s="436"/>
      <c r="G43" s="436"/>
      <c r="H43" s="436"/>
      <c r="I43" s="436"/>
      <c r="J43" s="436"/>
      <c r="K43" s="436"/>
      <c r="L43" s="436"/>
      <c r="M43" s="436"/>
      <c r="N43" s="436"/>
      <c r="O43" s="436"/>
      <c r="P43" s="436"/>
      <c r="Q43" s="436"/>
      <c r="R43" s="436"/>
    </row>
    <row r="44" spans="1:18" s="148" customFormat="1" ht="20.25" customHeight="1">
      <c r="A44" s="146"/>
      <c r="B44" s="145" t="s">
        <v>147</v>
      </c>
      <c r="C44" s="147"/>
      <c r="D44" s="147"/>
      <c r="E44" s="147"/>
      <c r="F44" s="147"/>
      <c r="G44" s="147"/>
      <c r="H44" s="147"/>
      <c r="I44" s="147"/>
      <c r="J44" s="147"/>
      <c r="K44" s="147"/>
      <c r="L44" s="147"/>
      <c r="M44" s="147"/>
      <c r="N44" s="147"/>
      <c r="O44" s="147"/>
      <c r="P44" s="147"/>
      <c r="Q44" s="147"/>
      <c r="R44" s="147"/>
    </row>
    <row r="45" spans="1:18" ht="13.5" thickBot="1">
      <c r="A45"/>
      <c r="B45" s="55">
        <v>1</v>
      </c>
      <c r="C45" s="159" t="s">
        <v>151</v>
      </c>
      <c r="D45" s="170"/>
      <c r="E45" s="57"/>
      <c r="F45" s="57"/>
      <c r="G45" s="57"/>
      <c r="H45" s="57"/>
      <c r="I45" s="57"/>
      <c r="J45" s="57"/>
      <c r="K45" s="57"/>
      <c r="L45" s="57"/>
      <c r="M45" s="57"/>
      <c r="N45" s="57"/>
      <c r="O45" s="57"/>
      <c r="P45" s="57"/>
      <c r="Q45" s="57"/>
      <c r="R45" s="320"/>
    </row>
    <row r="46" spans="1:18" ht="13.5" thickBot="1">
      <c r="A46" s="54"/>
      <c r="C46" s="37" t="s">
        <v>56</v>
      </c>
      <c r="D46" s="60" t="str">
        <f>IF(COUNTIF(D45:D45,"A")=1,"C",IF(COUNTIF(D45:D45,"A")&gt;0,"P"," "))</f>
        <v/>
      </c>
      <c r="E46" s="60" t="str">
        <f t="shared" ref="E46:R46" si="16">IF(COUNTIF(E45:E45,"A")=1,"C",IF(COUNTIF(E45:E45,"A")&gt;0,"P"," "))</f>
        <v/>
      </c>
      <c r="F46" s="60" t="str">
        <f t="shared" si="16"/>
        <v/>
      </c>
      <c r="G46" s="60" t="str">
        <f t="shared" si="16"/>
        <v/>
      </c>
      <c r="H46" s="60" t="str">
        <f t="shared" si="16"/>
        <v/>
      </c>
      <c r="I46" s="60" t="str">
        <f t="shared" si="16"/>
        <v/>
      </c>
      <c r="J46" s="60" t="str">
        <f t="shared" si="16"/>
        <v/>
      </c>
      <c r="K46" s="60" t="str">
        <f t="shared" si="16"/>
        <v/>
      </c>
      <c r="L46" s="60" t="str">
        <f t="shared" si="16"/>
        <v/>
      </c>
      <c r="M46" s="60" t="str">
        <f t="shared" si="16"/>
        <v/>
      </c>
      <c r="N46" s="60" t="str">
        <f t="shared" si="16"/>
        <v/>
      </c>
      <c r="O46" s="60" t="str">
        <f t="shared" si="16"/>
        <v/>
      </c>
      <c r="P46" s="60" t="str">
        <f t="shared" si="16"/>
        <v/>
      </c>
      <c r="Q46" s="60" t="str">
        <f t="shared" si="16"/>
        <v/>
      </c>
      <c r="R46" s="60" t="str">
        <f t="shared" si="16"/>
        <v/>
      </c>
    </row>
    <row r="47" spans="1:18" s="148" customFormat="1" ht="18" customHeight="1">
      <c r="A47" s="146"/>
      <c r="B47" s="432" t="s">
        <v>148</v>
      </c>
      <c r="C47" s="432"/>
      <c r="D47" s="432"/>
      <c r="E47" s="432"/>
      <c r="F47" s="432"/>
      <c r="G47" s="432"/>
      <c r="H47" s="432"/>
      <c r="I47" s="432"/>
      <c r="J47" s="432"/>
      <c r="K47" s="432"/>
      <c r="L47" s="432"/>
      <c r="M47" s="432"/>
      <c r="N47" s="432"/>
      <c r="O47" s="432"/>
      <c r="P47" s="432"/>
      <c r="Q47" s="432"/>
      <c r="R47" s="432"/>
    </row>
    <row r="48" spans="1:18" ht="13.5" thickBot="1">
      <c r="A48"/>
      <c r="B48" s="55">
        <v>1</v>
      </c>
      <c r="C48" s="160" t="s">
        <v>152</v>
      </c>
      <c r="D48" s="124"/>
      <c r="E48" s="57"/>
      <c r="F48" s="57"/>
      <c r="G48" s="57"/>
      <c r="H48" s="57"/>
      <c r="I48" s="57"/>
      <c r="J48" s="57"/>
      <c r="K48" s="57"/>
      <c r="L48" s="57"/>
      <c r="M48" s="57"/>
      <c r="N48" s="57"/>
      <c r="O48" s="57"/>
      <c r="P48" s="57"/>
      <c r="Q48" s="57"/>
      <c r="R48" s="320"/>
    </row>
    <row r="49" spans="1:18" ht="13.5" thickBot="1">
      <c r="A49" s="54"/>
      <c r="B49" s="62"/>
      <c r="C49" s="37" t="s">
        <v>56</v>
      </c>
      <c r="D49" s="60" t="str">
        <f>IF(COUNTIF(D48:D48,"A")=1,"C",IF(COUNTIF(D48:D48,"A")&gt;0,"P"," "))</f>
        <v/>
      </c>
      <c r="E49" s="60" t="str">
        <f t="shared" ref="E49:R49" si="17">IF(COUNTIF(E48:E48,"A")=1,"C",IF(COUNTIF(E48:E48,"A")&gt;0,"P"," "))</f>
        <v/>
      </c>
      <c r="F49" s="60" t="str">
        <f t="shared" si="17"/>
        <v/>
      </c>
      <c r="G49" s="60" t="str">
        <f t="shared" si="17"/>
        <v/>
      </c>
      <c r="H49" s="60" t="str">
        <f t="shared" si="17"/>
        <v/>
      </c>
      <c r="I49" s="60" t="str">
        <f t="shared" si="17"/>
        <v/>
      </c>
      <c r="J49" s="60" t="str">
        <f t="shared" si="17"/>
        <v/>
      </c>
      <c r="K49" s="60" t="str">
        <f t="shared" si="17"/>
        <v/>
      </c>
      <c r="L49" s="60" t="str">
        <f t="shared" si="17"/>
        <v/>
      </c>
      <c r="M49" s="60" t="str">
        <f t="shared" si="17"/>
        <v/>
      </c>
      <c r="N49" s="60" t="str">
        <f t="shared" si="17"/>
        <v/>
      </c>
      <c r="O49" s="60" t="str">
        <f t="shared" si="17"/>
        <v/>
      </c>
      <c r="P49" s="60" t="str">
        <f t="shared" si="17"/>
        <v/>
      </c>
      <c r="Q49" s="60" t="str">
        <f t="shared" si="17"/>
        <v/>
      </c>
      <c r="R49" s="60" t="str">
        <f t="shared" si="17"/>
        <v/>
      </c>
    </row>
    <row r="50" spans="1:18" s="148" customFormat="1" ht="18.75" customHeight="1">
      <c r="A50" s="146"/>
      <c r="B50" s="432" t="s">
        <v>149</v>
      </c>
      <c r="C50" s="432"/>
      <c r="D50" s="432"/>
      <c r="E50" s="432"/>
      <c r="F50" s="432"/>
      <c r="G50" s="432"/>
      <c r="H50" s="432"/>
      <c r="I50" s="432"/>
      <c r="J50" s="432"/>
      <c r="K50" s="432"/>
      <c r="L50" s="432"/>
      <c r="M50" s="432"/>
      <c r="N50" s="432"/>
      <c r="O50" s="432"/>
      <c r="P50" s="432"/>
      <c r="Q50" s="432"/>
      <c r="R50" s="432"/>
    </row>
    <row r="51" spans="1:18" ht="13.5" thickBot="1">
      <c r="A51"/>
      <c r="B51" s="55">
        <v>1</v>
      </c>
      <c r="C51" s="161" t="s">
        <v>153</v>
      </c>
      <c r="D51" s="124"/>
      <c r="E51" s="57"/>
      <c r="F51" s="57"/>
      <c r="G51" s="57"/>
      <c r="H51" s="57"/>
      <c r="I51" s="57"/>
      <c r="J51" s="57"/>
      <c r="K51" s="57"/>
      <c r="L51" s="57"/>
      <c r="M51" s="57"/>
      <c r="N51" s="57"/>
      <c r="O51" s="57"/>
      <c r="P51" s="57"/>
      <c r="Q51" s="57"/>
      <c r="R51" s="320"/>
    </row>
    <row r="52" spans="1:18" ht="13.5" thickBot="1">
      <c r="A52" s="54"/>
      <c r="B52" s="62"/>
      <c r="C52" s="37" t="s">
        <v>56</v>
      </c>
      <c r="D52" s="60" t="str">
        <f>IF(COUNTIF(D51:D51,"A")=1,"C",IF(COUNTIF(D51:D51,"A")&gt;0,"P"," "))</f>
        <v/>
      </c>
      <c r="E52" s="60" t="str">
        <f t="shared" ref="E52:R52" si="18">IF(COUNTIF(E51:E51,"A")&gt;3,"C",IF(COUNTIF(E51:E51,"A")&gt;0,"P"," "))</f>
        <v/>
      </c>
      <c r="F52" s="60" t="str">
        <f t="shared" si="18"/>
        <v/>
      </c>
      <c r="G52" s="60" t="str">
        <f t="shared" si="18"/>
        <v/>
      </c>
      <c r="H52" s="60" t="str">
        <f t="shared" si="18"/>
        <v/>
      </c>
      <c r="I52" s="60" t="str">
        <f t="shared" si="18"/>
        <v/>
      </c>
      <c r="J52" s="60" t="str">
        <f t="shared" si="18"/>
        <v/>
      </c>
      <c r="K52" s="60" t="str">
        <f t="shared" si="18"/>
        <v/>
      </c>
      <c r="L52" s="60" t="str">
        <f t="shared" si="18"/>
        <v/>
      </c>
      <c r="M52" s="60" t="str">
        <f t="shared" si="18"/>
        <v/>
      </c>
      <c r="N52" s="60" t="str">
        <f t="shared" si="18"/>
        <v/>
      </c>
      <c r="O52" s="60" t="str">
        <f t="shared" si="18"/>
        <v/>
      </c>
      <c r="P52" s="60" t="str">
        <f t="shared" si="18"/>
        <v/>
      </c>
      <c r="Q52" s="60" t="str">
        <f t="shared" si="18"/>
        <v/>
      </c>
      <c r="R52" s="61" t="str">
        <f t="shared" si="18"/>
        <v/>
      </c>
    </row>
    <row r="53" spans="1:18" s="148" customFormat="1" ht="20.25" customHeight="1">
      <c r="A53" s="146"/>
      <c r="B53" s="432" t="s">
        <v>150</v>
      </c>
      <c r="C53" s="432"/>
      <c r="D53" s="432"/>
      <c r="E53" s="432"/>
      <c r="F53" s="432"/>
      <c r="G53" s="432"/>
      <c r="H53" s="432"/>
      <c r="I53" s="432"/>
      <c r="J53" s="432"/>
      <c r="K53" s="432"/>
      <c r="L53" s="432"/>
      <c r="M53" s="432"/>
      <c r="N53" s="432"/>
      <c r="O53" s="432"/>
      <c r="P53" s="432"/>
      <c r="Q53" s="432"/>
      <c r="R53" s="432"/>
    </row>
    <row r="54" spans="1:18" ht="13.5" thickBot="1">
      <c r="A54"/>
      <c r="B54" s="55">
        <v>1</v>
      </c>
      <c r="C54" s="160" t="s">
        <v>154</v>
      </c>
      <c r="D54" s="124"/>
      <c r="E54" s="57"/>
      <c r="F54" s="57"/>
      <c r="G54" s="57"/>
      <c r="H54" s="57"/>
      <c r="I54" s="57"/>
      <c r="J54" s="57"/>
      <c r="K54" s="57"/>
      <c r="L54" s="57"/>
      <c r="M54" s="57"/>
      <c r="N54" s="57"/>
      <c r="O54" s="57"/>
      <c r="P54" s="57"/>
      <c r="Q54" s="57"/>
      <c r="R54" s="57"/>
    </row>
    <row r="55" spans="1:18" ht="13.5" thickBot="1">
      <c r="A55" s="54"/>
      <c r="B55" s="62"/>
      <c r="C55" s="37" t="s">
        <v>56</v>
      </c>
      <c r="D55" s="60" t="str">
        <f>IF(COUNTIF(D54:D54,"A")=1,"C",IF(COUNTIF(D54:D54,"A")&gt;0,"P"," "))</f>
        <v/>
      </c>
      <c r="E55" s="60" t="str">
        <f t="shared" ref="E55:R55" si="19">IF(COUNTIF(E54:E54,"A")=1,"C",IF(COUNTIF(E54:E54,"A")&gt;0,"P"," "))</f>
        <v/>
      </c>
      <c r="F55" s="60" t="str">
        <f t="shared" si="19"/>
        <v/>
      </c>
      <c r="G55" s="60" t="str">
        <f t="shared" si="19"/>
        <v/>
      </c>
      <c r="H55" s="60" t="str">
        <f t="shared" si="19"/>
        <v/>
      </c>
      <c r="I55" s="60" t="str">
        <f t="shared" si="19"/>
        <v/>
      </c>
      <c r="J55" s="60" t="str">
        <f t="shared" si="19"/>
        <v/>
      </c>
      <c r="K55" s="60" t="str">
        <f t="shared" si="19"/>
        <v/>
      </c>
      <c r="L55" s="60" t="str">
        <f t="shared" si="19"/>
        <v/>
      </c>
      <c r="M55" s="60" t="str">
        <f t="shared" si="19"/>
        <v/>
      </c>
      <c r="N55" s="60" t="str">
        <f t="shared" si="19"/>
        <v/>
      </c>
      <c r="O55" s="60" t="str">
        <f t="shared" si="19"/>
        <v/>
      </c>
      <c r="P55" s="60" t="str">
        <f t="shared" si="19"/>
        <v/>
      </c>
      <c r="Q55" s="60" t="str">
        <f t="shared" si="19"/>
        <v/>
      </c>
      <c r="R55" s="60" t="str">
        <f t="shared" si="19"/>
        <v/>
      </c>
    </row>
  </sheetData>
  <sheetProtection password="EE48" sheet="1" objects="1" scenarios="1" selectLockedCells="1"/>
  <mergeCells count="33">
    <mergeCell ref="A3:C3"/>
    <mergeCell ref="F1:F4"/>
    <mergeCell ref="A6:R6"/>
    <mergeCell ref="B50:R50"/>
    <mergeCell ref="A42:R42"/>
    <mergeCell ref="A26:R26"/>
    <mergeCell ref="L1:L4"/>
    <mergeCell ref="D1:D4"/>
    <mergeCell ref="O1:O4"/>
    <mergeCell ref="K1:K4"/>
    <mergeCell ref="B22:R22"/>
    <mergeCell ref="B32:R32"/>
    <mergeCell ref="B17:R17"/>
    <mergeCell ref="P1:P4"/>
    <mergeCell ref="Q1:Q4"/>
    <mergeCell ref="A5:R5"/>
    <mergeCell ref="J1:J4"/>
    <mergeCell ref="M1:M4"/>
    <mergeCell ref="G1:G4"/>
    <mergeCell ref="B35:R35"/>
    <mergeCell ref="B53:R53"/>
    <mergeCell ref="E1:E4"/>
    <mergeCell ref="H1:H4"/>
    <mergeCell ref="B12:R12"/>
    <mergeCell ref="B7:R7"/>
    <mergeCell ref="I1:I4"/>
    <mergeCell ref="A43:R43"/>
    <mergeCell ref="R1:R4"/>
    <mergeCell ref="B47:R47"/>
    <mergeCell ref="B38:R38"/>
    <mergeCell ref="A4:C4"/>
    <mergeCell ref="A27:R27"/>
    <mergeCell ref="N1:N4"/>
  </mergeCells>
  <phoneticPr fontId="6" type="noConversion"/>
  <pageMargins left="0.75" right="0.75" top="1" bottom="0.5" header="0.5" footer="0.25"/>
  <pageSetup scale="82" orientation="portrait" r:id="rId1"/>
  <headerFooter alignWithMargins="0">
    <oddHeader>&amp;C&amp;"Arial,Bold"&amp;14BrownieTrax&amp;12Journey Awards - &amp;D</oddHeader>
    <oddFooter>&amp;CPage &amp;P</oddFooter>
  </headerFooter>
  <drawing r:id="rId2"/>
  <legacyDrawing r:id="rId3"/>
</worksheet>
</file>

<file path=xl/worksheets/sheet8.xml><?xml version="1.0" encoding="utf-8"?>
<worksheet xmlns="http://schemas.openxmlformats.org/spreadsheetml/2006/main" xmlns:r="http://schemas.openxmlformats.org/officeDocument/2006/relationships">
  <sheetPr codeName="Sheet6" enableFormatConditionsCalculation="0">
    <tabColor theme="6" tint="-0.499984740745262"/>
  </sheetPr>
  <dimension ref="A1:Z124"/>
  <sheetViews>
    <sheetView showGridLines="0" workbookViewId="0">
      <pane ySplit="4" topLeftCell="A5" activePane="bottomLeft" state="frozen"/>
      <selection pane="bottomLeft" activeCell="D8" sqref="D8"/>
    </sheetView>
  </sheetViews>
  <sheetFormatPr defaultRowHeight="12.75"/>
  <cols>
    <col min="1" max="1" width="14.7109375" style="137" customWidth="1"/>
    <col min="2" max="2" width="2.7109375" style="85" customWidth="1"/>
    <col min="3" max="3" width="32.7109375" style="85" customWidth="1"/>
    <col min="4" max="18" width="3.28515625" style="138" customWidth="1"/>
    <col min="19" max="26" width="8.85546875" style="85" customWidth="1"/>
    <col min="27" max="16384" width="9.140625" style="85"/>
  </cols>
  <sheetData>
    <row r="1" spans="1:26" ht="12.75" customHeight="1">
      <c r="A1" s="136"/>
      <c r="B1" s="143" t="s">
        <v>122</v>
      </c>
      <c r="C1" s="329">
        <f>Instructions!E3</f>
        <v>0</v>
      </c>
      <c r="D1" s="397"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row>
    <row r="2" spans="1:26" ht="15">
      <c r="A2" s="139"/>
      <c r="B2" s="140" t="s">
        <v>123</v>
      </c>
      <c r="C2" s="141">
        <f>Instructions!E5</f>
        <v>0</v>
      </c>
      <c r="D2" s="398"/>
      <c r="E2" s="398"/>
      <c r="F2" s="398"/>
      <c r="G2" s="398"/>
      <c r="H2" s="398"/>
      <c r="I2" s="398"/>
      <c r="J2" s="398"/>
      <c r="K2" s="398"/>
      <c r="L2" s="398"/>
      <c r="M2" s="398"/>
      <c r="N2" s="398"/>
      <c r="O2" s="398"/>
      <c r="P2" s="398"/>
      <c r="Q2" s="398"/>
      <c r="R2" s="398"/>
    </row>
    <row r="3" spans="1:26">
      <c r="A3" s="136"/>
      <c r="B3" s="446"/>
      <c r="C3" s="447"/>
      <c r="D3" s="398"/>
      <c r="E3" s="398"/>
      <c r="F3" s="398"/>
      <c r="G3" s="398"/>
      <c r="H3" s="398"/>
      <c r="I3" s="398"/>
      <c r="J3" s="398"/>
      <c r="K3" s="398"/>
      <c r="L3" s="398"/>
      <c r="M3" s="398"/>
      <c r="N3" s="398"/>
      <c r="O3" s="398"/>
      <c r="P3" s="398"/>
      <c r="Q3" s="398"/>
      <c r="R3" s="398"/>
    </row>
    <row r="4" spans="1:26">
      <c r="A4" s="448" t="s">
        <v>124</v>
      </c>
      <c r="B4" s="448"/>
      <c r="C4" s="449"/>
      <c r="D4" s="399"/>
      <c r="E4" s="399"/>
      <c r="F4" s="399"/>
      <c r="G4" s="399"/>
      <c r="H4" s="399"/>
      <c r="I4" s="399"/>
      <c r="J4" s="399"/>
      <c r="K4" s="399"/>
      <c r="L4" s="399"/>
      <c r="M4" s="399"/>
      <c r="N4" s="399"/>
      <c r="O4" s="399"/>
      <c r="P4" s="399"/>
      <c r="Q4" s="399"/>
      <c r="R4" s="399"/>
    </row>
    <row r="5" spans="1:26" s="328" customFormat="1" ht="15.75">
      <c r="A5" s="450" t="s">
        <v>118</v>
      </c>
      <c r="B5" s="451"/>
      <c r="C5" s="451"/>
      <c r="D5" s="451"/>
      <c r="E5" s="451"/>
      <c r="F5" s="451"/>
      <c r="G5" s="451"/>
      <c r="H5" s="451"/>
      <c r="I5" s="451"/>
      <c r="J5" s="451"/>
      <c r="K5" s="451"/>
      <c r="L5" s="451"/>
      <c r="M5" s="451"/>
      <c r="N5" s="451"/>
      <c r="O5" s="451"/>
      <c r="P5" s="451"/>
      <c r="Q5" s="451"/>
      <c r="R5" s="451"/>
    </row>
    <row r="6" spans="1:26" ht="15.75">
      <c r="A6" s="135"/>
      <c r="B6" s="345" t="s">
        <v>734</v>
      </c>
      <c r="C6" s="347"/>
      <c r="D6" s="431" t="s">
        <v>575</v>
      </c>
      <c r="E6" s="377"/>
      <c r="F6" s="377"/>
      <c r="G6" s="377"/>
      <c r="H6" s="377"/>
      <c r="I6" s="377"/>
      <c r="J6" s="377"/>
      <c r="K6" s="377"/>
      <c r="L6" s="377"/>
      <c r="M6" s="377"/>
      <c r="N6" s="377"/>
      <c r="O6" s="377"/>
      <c r="P6" s="377"/>
      <c r="Q6" s="377"/>
      <c r="R6" s="377"/>
    </row>
    <row r="7" spans="1:26" ht="12.75" customHeight="1">
      <c r="A7" s="142"/>
      <c r="B7" s="26">
        <v>1</v>
      </c>
      <c r="C7" s="361" t="s">
        <v>735</v>
      </c>
      <c r="D7" s="308"/>
      <c r="E7" s="308"/>
      <c r="F7" s="308"/>
      <c r="G7" s="308"/>
      <c r="H7" s="308"/>
      <c r="I7" s="308"/>
      <c r="J7" s="308"/>
      <c r="K7" s="308"/>
      <c r="L7" s="308"/>
      <c r="M7" s="308"/>
      <c r="N7" s="308"/>
      <c r="O7" s="308"/>
      <c r="P7" s="308"/>
      <c r="Q7" s="308"/>
      <c r="R7" s="308"/>
      <c r="S7" s="444" t="s">
        <v>741</v>
      </c>
      <c r="T7" s="445"/>
      <c r="U7" s="445"/>
      <c r="V7" s="445"/>
      <c r="W7" s="445"/>
      <c r="X7" s="445"/>
      <c r="Y7" s="445"/>
      <c r="Z7" s="445"/>
    </row>
    <row r="8" spans="1:26">
      <c r="A8" s="1"/>
      <c r="B8" s="219"/>
      <c r="C8" s="222" t="s">
        <v>735</v>
      </c>
      <c r="D8" s="42"/>
      <c r="E8" s="42"/>
      <c r="F8" s="42"/>
      <c r="G8" s="42"/>
      <c r="H8" s="42"/>
      <c r="I8" s="42"/>
      <c r="J8" s="42"/>
      <c r="K8" s="42"/>
      <c r="L8" s="42"/>
      <c r="M8" s="42"/>
      <c r="N8" s="42"/>
      <c r="O8" s="42"/>
      <c r="P8" s="42"/>
      <c r="Q8" s="42"/>
      <c r="R8" s="42"/>
      <c r="S8" s="445"/>
      <c r="T8" s="445"/>
      <c r="U8" s="445"/>
      <c r="V8" s="445"/>
      <c r="W8" s="445"/>
      <c r="X8" s="445"/>
      <c r="Y8" s="445"/>
      <c r="Z8" s="445"/>
    </row>
    <row r="9" spans="1:26">
      <c r="A9" s="1"/>
      <c r="B9" s="219"/>
      <c r="C9" s="222" t="s">
        <v>735</v>
      </c>
      <c r="D9" s="42"/>
      <c r="E9" s="42"/>
      <c r="F9" s="42"/>
      <c r="G9" s="42"/>
      <c r="H9" s="42"/>
      <c r="I9" s="42"/>
      <c r="J9" s="42"/>
      <c r="K9" s="42"/>
      <c r="L9" s="42"/>
      <c r="M9" s="42"/>
      <c r="N9" s="42"/>
      <c r="O9" s="42"/>
      <c r="P9" s="42"/>
      <c r="Q9" s="42"/>
      <c r="R9" s="42"/>
      <c r="S9" s="445"/>
      <c r="T9" s="445"/>
      <c r="U9" s="445"/>
      <c r="V9" s="445"/>
      <c r="W9" s="445"/>
      <c r="X9" s="445"/>
      <c r="Y9" s="445"/>
      <c r="Z9" s="445"/>
    </row>
    <row r="10" spans="1:26">
      <c r="A10" s="1"/>
      <c r="B10" s="219"/>
      <c r="C10" s="222" t="s">
        <v>735</v>
      </c>
      <c r="D10" s="42"/>
      <c r="E10" s="42"/>
      <c r="F10" s="42"/>
      <c r="G10" s="42"/>
      <c r="H10" s="42"/>
      <c r="I10" s="42"/>
      <c r="J10" s="42"/>
      <c r="K10" s="42"/>
      <c r="L10" s="42"/>
      <c r="M10" s="42"/>
      <c r="N10" s="42"/>
      <c r="O10" s="42"/>
      <c r="P10" s="42"/>
      <c r="Q10" s="42"/>
      <c r="R10" s="42"/>
      <c r="S10" s="445"/>
      <c r="T10" s="445"/>
      <c r="U10" s="445"/>
      <c r="V10" s="445"/>
      <c r="W10" s="445"/>
      <c r="X10" s="445"/>
      <c r="Y10" s="445"/>
      <c r="Z10" s="445"/>
    </row>
    <row r="11" spans="1:26">
      <c r="A11" s="1"/>
      <c r="B11" s="26">
        <v>2</v>
      </c>
      <c r="C11" s="221" t="s">
        <v>735</v>
      </c>
      <c r="D11" s="201" t="str">
        <f>IF(COUNTIF(D8:D10,"A")&gt;=1,"C",IF(COUNTIF(D8:D10,"A")&gt;0,"P"," "))</f>
        <v/>
      </c>
      <c r="E11" s="201" t="str">
        <f t="shared" ref="E11:R11" si="0">IF(COUNTIF(E8:E10,"A")&gt;=1,"C",IF(COUNTIF(E8:E10,"A")&gt;0,"P"," "))</f>
        <v/>
      </c>
      <c r="F11" s="201" t="str">
        <f t="shared" si="0"/>
        <v/>
      </c>
      <c r="G11" s="201" t="str">
        <f t="shared" si="0"/>
        <v/>
      </c>
      <c r="H11" s="201" t="str">
        <f t="shared" si="0"/>
        <v/>
      </c>
      <c r="I11" s="201" t="str">
        <f t="shared" si="0"/>
        <v/>
      </c>
      <c r="J11" s="201" t="str">
        <f t="shared" si="0"/>
        <v/>
      </c>
      <c r="K11" s="201" t="str">
        <f t="shared" si="0"/>
        <v/>
      </c>
      <c r="L11" s="201" t="str">
        <f t="shared" si="0"/>
        <v/>
      </c>
      <c r="M11" s="201" t="str">
        <f t="shared" si="0"/>
        <v/>
      </c>
      <c r="N11" s="201" t="str">
        <f t="shared" si="0"/>
        <v/>
      </c>
      <c r="O11" s="201" t="str">
        <f t="shared" si="0"/>
        <v/>
      </c>
      <c r="P11" s="201" t="str">
        <f t="shared" si="0"/>
        <v/>
      </c>
      <c r="Q11" s="201" t="str">
        <f t="shared" si="0"/>
        <v/>
      </c>
      <c r="R11" s="201" t="str">
        <f t="shared" si="0"/>
        <v/>
      </c>
      <c r="S11" s="445"/>
      <c r="T11" s="445"/>
      <c r="U11" s="445"/>
      <c r="V11" s="445"/>
      <c r="W11" s="445"/>
      <c r="X11" s="445"/>
      <c r="Y11" s="445"/>
      <c r="Z11" s="445"/>
    </row>
    <row r="12" spans="1:26">
      <c r="A12" s="136"/>
      <c r="B12" s="220"/>
      <c r="C12" s="222" t="s">
        <v>735</v>
      </c>
      <c r="D12" s="42"/>
      <c r="E12" s="42"/>
      <c r="F12" s="42"/>
      <c r="G12" s="42"/>
      <c r="H12" s="42"/>
      <c r="I12" s="42"/>
      <c r="J12" s="42"/>
      <c r="K12" s="42"/>
      <c r="L12" s="42"/>
      <c r="M12" s="42"/>
      <c r="N12" s="42"/>
      <c r="O12" s="42"/>
      <c r="P12" s="42"/>
      <c r="Q12" s="42"/>
      <c r="R12" s="42"/>
      <c r="S12" s="445"/>
      <c r="T12" s="445"/>
      <c r="U12" s="445"/>
      <c r="V12" s="445"/>
      <c r="W12" s="445"/>
      <c r="X12" s="445"/>
      <c r="Y12" s="445"/>
      <c r="Z12" s="445"/>
    </row>
    <row r="13" spans="1:26">
      <c r="A13" s="136"/>
      <c r="B13" s="220"/>
      <c r="C13" s="222" t="s">
        <v>735</v>
      </c>
      <c r="D13" s="42"/>
      <c r="E13" s="42"/>
      <c r="F13" s="42"/>
      <c r="G13" s="42"/>
      <c r="H13" s="42"/>
      <c r="I13" s="42"/>
      <c r="J13" s="42"/>
      <c r="K13" s="42"/>
      <c r="L13" s="42"/>
      <c r="M13" s="42"/>
      <c r="N13" s="42"/>
      <c r="O13" s="42"/>
      <c r="P13" s="42"/>
      <c r="Q13" s="42"/>
      <c r="R13" s="42"/>
      <c r="S13" s="445"/>
      <c r="T13" s="445"/>
      <c r="U13" s="445"/>
      <c r="V13" s="445"/>
      <c r="W13" s="445"/>
      <c r="X13" s="445"/>
      <c r="Y13" s="445"/>
      <c r="Z13" s="445"/>
    </row>
    <row r="14" spans="1:26">
      <c r="A14" s="136"/>
      <c r="B14" s="220"/>
      <c r="C14" s="222" t="s">
        <v>735</v>
      </c>
      <c r="D14" s="42"/>
      <c r="E14" s="42"/>
      <c r="F14" s="42"/>
      <c r="G14" s="42"/>
      <c r="H14" s="42"/>
      <c r="I14" s="42"/>
      <c r="J14" s="42"/>
      <c r="K14" s="42"/>
      <c r="L14" s="42"/>
      <c r="M14" s="42"/>
      <c r="N14" s="42"/>
      <c r="O14" s="42"/>
      <c r="P14" s="42"/>
      <c r="Q14" s="42"/>
      <c r="R14" s="42"/>
      <c r="S14" s="445"/>
      <c r="T14" s="445"/>
      <c r="U14" s="445"/>
      <c r="V14" s="445"/>
      <c r="W14" s="445"/>
      <c r="X14" s="445"/>
      <c r="Y14" s="445"/>
      <c r="Z14" s="445"/>
    </row>
    <row r="15" spans="1:26" s="363" customFormat="1">
      <c r="A15" s="364"/>
      <c r="B15" s="226">
        <v>3</v>
      </c>
      <c r="C15" s="221" t="s">
        <v>735</v>
      </c>
      <c r="D15" s="362" t="str">
        <f>IF(COUNTIF(D12:D14,"A")&gt;=1,"C",IF(COUNTIF(D12:D14,"A")&gt;0,"P"," "))</f>
        <v/>
      </c>
      <c r="E15" s="362" t="str">
        <f t="shared" ref="E15:R15" si="1">IF(COUNTIF(E12:E14,"A")&gt;=1,"C",IF(COUNTIF(E12:E14,"A")&gt;0,"P"," "))</f>
        <v/>
      </c>
      <c r="F15" s="362" t="str">
        <f t="shared" si="1"/>
        <v/>
      </c>
      <c r="G15" s="362" t="str">
        <f t="shared" si="1"/>
        <v/>
      </c>
      <c r="H15" s="362" t="str">
        <f t="shared" si="1"/>
        <v/>
      </c>
      <c r="I15" s="362" t="str">
        <f t="shared" si="1"/>
        <v/>
      </c>
      <c r="J15" s="362" t="str">
        <f t="shared" si="1"/>
        <v/>
      </c>
      <c r="K15" s="362" t="str">
        <f t="shared" si="1"/>
        <v/>
      </c>
      <c r="L15" s="362" t="str">
        <f t="shared" si="1"/>
        <v/>
      </c>
      <c r="M15" s="362" t="str">
        <f t="shared" si="1"/>
        <v/>
      </c>
      <c r="N15" s="362" t="str">
        <f t="shared" si="1"/>
        <v/>
      </c>
      <c r="O15" s="362" t="str">
        <f t="shared" si="1"/>
        <v/>
      </c>
      <c r="P15" s="362" t="str">
        <f t="shared" si="1"/>
        <v/>
      </c>
      <c r="Q15" s="362" t="str">
        <f t="shared" si="1"/>
        <v/>
      </c>
      <c r="R15" s="362" t="str">
        <f t="shared" si="1"/>
        <v/>
      </c>
      <c r="S15" s="197"/>
      <c r="T15" s="197"/>
      <c r="U15" s="197"/>
      <c r="V15" s="197"/>
      <c r="W15" s="197"/>
      <c r="X15" s="197"/>
      <c r="Y15" s="197"/>
      <c r="Z15" s="197"/>
    </row>
    <row r="16" spans="1:26" ht="14.25">
      <c r="A16" s="142"/>
      <c r="B16" s="220"/>
      <c r="C16" s="222" t="s">
        <v>735</v>
      </c>
      <c r="D16" s="42"/>
      <c r="E16" s="42"/>
      <c r="F16" s="42"/>
      <c r="G16" s="42"/>
      <c r="H16" s="42"/>
      <c r="I16" s="42"/>
      <c r="J16" s="42"/>
      <c r="K16" s="42"/>
      <c r="L16" s="42"/>
      <c r="M16" s="42"/>
      <c r="N16" s="42"/>
      <c r="O16" s="42"/>
      <c r="P16" s="42"/>
      <c r="Q16" s="42"/>
      <c r="R16" s="42"/>
      <c r="S16" s="197"/>
      <c r="T16" s="197"/>
      <c r="U16" s="197"/>
      <c r="V16" s="197"/>
      <c r="W16" s="197"/>
      <c r="X16" s="197"/>
      <c r="Y16" s="197"/>
      <c r="Z16" s="197"/>
    </row>
    <row r="17" spans="1:26">
      <c r="A17" s="1"/>
      <c r="B17" s="220"/>
      <c r="C17" s="222" t="s">
        <v>735</v>
      </c>
      <c r="D17" s="42"/>
      <c r="E17" s="42"/>
      <c r="F17" s="42"/>
      <c r="G17" s="42"/>
      <c r="H17" s="42"/>
      <c r="I17" s="42"/>
      <c r="J17" s="42"/>
      <c r="K17" s="42"/>
      <c r="L17" s="42"/>
      <c r="M17" s="42"/>
      <c r="N17" s="42"/>
      <c r="O17" s="42"/>
      <c r="P17" s="42"/>
      <c r="Q17" s="42"/>
      <c r="R17" s="42"/>
      <c r="S17" s="197"/>
      <c r="T17" s="197"/>
      <c r="U17" s="197"/>
      <c r="V17" s="197"/>
      <c r="W17" s="197"/>
      <c r="X17" s="197"/>
      <c r="Y17" s="197"/>
      <c r="Z17" s="197"/>
    </row>
    <row r="18" spans="1:26">
      <c r="A18" s="1"/>
      <c r="B18" s="220"/>
      <c r="C18" s="222" t="s">
        <v>735</v>
      </c>
      <c r="D18" s="42"/>
      <c r="E18" s="42"/>
      <c r="F18" s="42"/>
      <c r="G18" s="42"/>
      <c r="H18" s="42"/>
      <c r="I18" s="42"/>
      <c r="J18" s="42"/>
      <c r="K18" s="42"/>
      <c r="L18" s="42"/>
      <c r="M18" s="42"/>
      <c r="N18" s="42"/>
      <c r="O18" s="42"/>
      <c r="P18" s="42"/>
      <c r="Q18" s="42"/>
      <c r="R18" s="42"/>
    </row>
    <row r="19" spans="1:26">
      <c r="A19" s="1"/>
      <c r="B19" s="26">
        <v>4</v>
      </c>
      <c r="C19" s="221" t="s">
        <v>735</v>
      </c>
      <c r="D19" s="201" t="str">
        <f>IF(COUNTIF(D16:D18,"A")&gt;=1,"C",IF(COUNTIF(D16:D18,"A")&gt;0,"P"," "))</f>
        <v/>
      </c>
      <c r="E19" s="201" t="str">
        <f t="shared" ref="E19:R19" si="2">IF(COUNTIF(E16:E18,"A")&gt;=1,"C",IF(COUNTIF(E16:E18,"A")&gt;0,"P"," "))</f>
        <v/>
      </c>
      <c r="F19" s="201" t="str">
        <f t="shared" si="2"/>
        <v/>
      </c>
      <c r="G19" s="201" t="str">
        <f t="shared" si="2"/>
        <v/>
      </c>
      <c r="H19" s="201" t="str">
        <f t="shared" si="2"/>
        <v/>
      </c>
      <c r="I19" s="201" t="str">
        <f t="shared" si="2"/>
        <v/>
      </c>
      <c r="J19" s="201" t="str">
        <f t="shared" si="2"/>
        <v/>
      </c>
      <c r="K19" s="201" t="str">
        <f t="shared" si="2"/>
        <v/>
      </c>
      <c r="L19" s="201" t="str">
        <f t="shared" si="2"/>
        <v/>
      </c>
      <c r="M19" s="201" t="str">
        <f t="shared" si="2"/>
        <v/>
      </c>
      <c r="N19" s="201" t="str">
        <f t="shared" si="2"/>
        <v/>
      </c>
      <c r="O19" s="201" t="str">
        <f t="shared" si="2"/>
        <v/>
      </c>
      <c r="P19" s="201" t="str">
        <f t="shared" si="2"/>
        <v/>
      </c>
      <c r="Q19" s="201" t="str">
        <f t="shared" si="2"/>
        <v/>
      </c>
      <c r="R19" s="201" t="str">
        <f t="shared" si="2"/>
        <v/>
      </c>
    </row>
    <row r="20" spans="1:26">
      <c r="A20" s="1"/>
      <c r="B20" s="220"/>
      <c r="C20" s="222" t="s">
        <v>735</v>
      </c>
      <c r="D20" s="42"/>
      <c r="E20" s="42"/>
      <c r="F20" s="42"/>
      <c r="G20" s="42"/>
      <c r="H20" s="42"/>
      <c r="I20" s="42"/>
      <c r="J20" s="42"/>
      <c r="K20" s="42"/>
      <c r="L20" s="42"/>
      <c r="M20" s="42"/>
      <c r="N20" s="42"/>
      <c r="O20" s="42"/>
      <c r="P20" s="42"/>
      <c r="Q20" s="42"/>
      <c r="R20" s="42"/>
    </row>
    <row r="21" spans="1:26">
      <c r="A21" s="1"/>
      <c r="B21" s="220"/>
      <c r="C21" s="222" t="s">
        <v>735</v>
      </c>
      <c r="D21" s="42"/>
      <c r="E21" s="42"/>
      <c r="F21" s="42"/>
      <c r="G21" s="42"/>
      <c r="H21" s="42"/>
      <c r="I21" s="42"/>
      <c r="J21" s="42"/>
      <c r="K21" s="42"/>
      <c r="L21" s="42"/>
      <c r="M21" s="42"/>
      <c r="N21" s="42"/>
      <c r="O21" s="42"/>
      <c r="P21" s="42"/>
      <c r="Q21" s="42"/>
      <c r="R21" s="42"/>
    </row>
    <row r="22" spans="1:26">
      <c r="A22" s="136"/>
      <c r="B22" s="220"/>
      <c r="C22" s="222" t="s">
        <v>735</v>
      </c>
      <c r="D22" s="42"/>
      <c r="E22" s="42"/>
      <c r="F22" s="42"/>
      <c r="G22" s="42"/>
      <c r="H22" s="42"/>
      <c r="I22" s="42"/>
      <c r="J22" s="42"/>
      <c r="K22" s="42"/>
      <c r="L22" s="42"/>
      <c r="M22" s="42"/>
      <c r="N22" s="42"/>
      <c r="O22" s="42"/>
      <c r="P22" s="42"/>
      <c r="Q22" s="42"/>
      <c r="R22" s="42"/>
    </row>
    <row r="23" spans="1:26">
      <c r="A23" s="136"/>
      <c r="B23" s="26">
        <v>5</v>
      </c>
      <c r="C23" s="221" t="s">
        <v>735</v>
      </c>
      <c r="D23" s="201" t="str">
        <f>IF(COUNTIF(D20:D22,"A")&gt;=1,"C",IF(COUNTIF(D20:D22,"A")&gt;0,"P"," "))</f>
        <v/>
      </c>
      <c r="E23" s="201" t="str">
        <f t="shared" ref="E23:R23" si="3">IF(COUNTIF(E20:E22,"A")&gt;=1,"C",IF(COUNTIF(E20:E22,"A")&gt;0,"P"," "))</f>
        <v/>
      </c>
      <c r="F23" s="201" t="str">
        <f t="shared" si="3"/>
        <v/>
      </c>
      <c r="G23" s="201" t="str">
        <f t="shared" si="3"/>
        <v/>
      </c>
      <c r="H23" s="201" t="str">
        <f t="shared" si="3"/>
        <v/>
      </c>
      <c r="I23" s="201" t="str">
        <f t="shared" si="3"/>
        <v/>
      </c>
      <c r="J23" s="201" t="str">
        <f t="shared" si="3"/>
        <v/>
      </c>
      <c r="K23" s="201" t="str">
        <f t="shared" si="3"/>
        <v/>
      </c>
      <c r="L23" s="201" t="str">
        <f t="shared" si="3"/>
        <v/>
      </c>
      <c r="M23" s="201" t="str">
        <f t="shared" si="3"/>
        <v/>
      </c>
      <c r="N23" s="201" t="str">
        <f t="shared" si="3"/>
        <v/>
      </c>
      <c r="O23" s="201" t="str">
        <f t="shared" si="3"/>
        <v/>
      </c>
      <c r="P23" s="201" t="str">
        <f t="shared" si="3"/>
        <v/>
      </c>
      <c r="Q23" s="201" t="str">
        <f t="shared" si="3"/>
        <v/>
      </c>
      <c r="R23" s="201" t="str">
        <f t="shared" si="3"/>
        <v/>
      </c>
    </row>
    <row r="24" spans="1:26">
      <c r="B24" s="220"/>
      <c r="C24" s="222" t="s">
        <v>735</v>
      </c>
      <c r="D24" s="42"/>
      <c r="E24" s="42"/>
      <c r="F24" s="42"/>
      <c r="G24" s="42"/>
      <c r="H24" s="42"/>
      <c r="I24" s="42"/>
      <c r="J24" s="42"/>
      <c r="K24" s="42"/>
      <c r="L24" s="42"/>
      <c r="M24" s="42"/>
      <c r="N24" s="42"/>
      <c r="O24" s="42"/>
      <c r="P24" s="42"/>
      <c r="Q24" s="42"/>
      <c r="R24" s="42"/>
    </row>
    <row r="25" spans="1:26">
      <c r="B25" s="220"/>
      <c r="C25" s="222" t="s">
        <v>735</v>
      </c>
      <c r="D25" s="42"/>
      <c r="E25" s="42"/>
      <c r="F25" s="42"/>
      <c r="G25" s="42"/>
      <c r="H25" s="42"/>
      <c r="I25" s="42"/>
      <c r="J25" s="42"/>
      <c r="K25" s="42"/>
      <c r="L25" s="42"/>
      <c r="M25" s="42"/>
      <c r="N25" s="42"/>
      <c r="O25" s="42"/>
      <c r="P25" s="42"/>
      <c r="Q25" s="42"/>
      <c r="R25" s="42"/>
    </row>
    <row r="26" spans="1:26">
      <c r="B26" s="220"/>
      <c r="C26" s="222" t="s">
        <v>735</v>
      </c>
      <c r="D26" s="42"/>
      <c r="E26" s="42"/>
      <c r="F26" s="42"/>
      <c r="G26" s="42"/>
      <c r="H26" s="42"/>
      <c r="I26" s="42"/>
      <c r="J26" s="42"/>
      <c r="K26" s="42"/>
      <c r="L26" s="42"/>
      <c r="M26" s="42"/>
      <c r="N26" s="42"/>
      <c r="O26" s="42"/>
      <c r="P26" s="42"/>
      <c r="Q26" s="42"/>
      <c r="R26" s="42"/>
    </row>
    <row r="27" spans="1:26" ht="0.75" customHeight="1" thickBot="1">
      <c r="B27" s="26"/>
      <c r="C27" s="26"/>
      <c r="D27" s="201" t="str">
        <f>IF(COUNTIF(D24:D26,"A")&gt;=1,"C",IF(COUNTIF(D24:D26,"A")&gt;0,"P"," "))</f>
        <v/>
      </c>
      <c r="E27" s="201" t="str">
        <f t="shared" ref="E27:R27" si="4">IF(COUNTIF(E24:E26,"A")&gt;=1,"C",IF(COUNTIF(E24:E26,"A")&gt;0,"P"," "))</f>
        <v/>
      </c>
      <c r="F27" s="201" t="str">
        <f t="shared" si="4"/>
        <v/>
      </c>
      <c r="G27" s="201" t="str">
        <f t="shared" si="4"/>
        <v/>
      </c>
      <c r="H27" s="201" t="str">
        <f t="shared" si="4"/>
        <v/>
      </c>
      <c r="I27" s="201" t="str">
        <f t="shared" si="4"/>
        <v/>
      </c>
      <c r="J27" s="201" t="str">
        <f t="shared" si="4"/>
        <v/>
      </c>
      <c r="K27" s="201" t="str">
        <f t="shared" si="4"/>
        <v/>
      </c>
      <c r="L27" s="201" t="str">
        <f t="shared" si="4"/>
        <v/>
      </c>
      <c r="M27" s="201" t="str">
        <f t="shared" si="4"/>
        <v/>
      </c>
      <c r="N27" s="201" t="str">
        <f t="shared" si="4"/>
        <v/>
      </c>
      <c r="O27" s="201" t="str">
        <f t="shared" si="4"/>
        <v/>
      </c>
      <c r="P27" s="201" t="str">
        <f t="shared" si="4"/>
        <v/>
      </c>
      <c r="Q27" s="201" t="str">
        <f t="shared" si="4"/>
        <v/>
      </c>
      <c r="R27" s="201" t="str">
        <f t="shared" si="4"/>
        <v/>
      </c>
    </row>
    <row r="28" spans="1:26" ht="13.5" thickBot="1">
      <c r="B28" s="26"/>
      <c r="C28" s="67" t="s">
        <v>56</v>
      </c>
      <c r="D28" s="215" t="str">
        <f>IF(COUNTIF(D11:D27,"C")&gt;4,"C",IF(COUNTIF(D11:D27,"C")&gt;0,"P"," "))</f>
        <v/>
      </c>
      <c r="E28" s="215" t="str">
        <f t="shared" ref="E28:R28" si="5">IF(COUNTIF(E11:E27,"C")&gt;4,"C",IF(COUNTIF(E11:E27,"C")&gt;0,"P"," "))</f>
        <v/>
      </c>
      <c r="F28" s="215" t="str">
        <f t="shared" si="5"/>
        <v/>
      </c>
      <c r="G28" s="215" t="str">
        <f t="shared" si="5"/>
        <v/>
      </c>
      <c r="H28" s="215" t="str">
        <f t="shared" si="5"/>
        <v/>
      </c>
      <c r="I28" s="215" t="str">
        <f t="shared" si="5"/>
        <v/>
      </c>
      <c r="J28" s="215" t="str">
        <f t="shared" si="5"/>
        <v/>
      </c>
      <c r="K28" s="215" t="str">
        <f t="shared" si="5"/>
        <v/>
      </c>
      <c r="L28" s="215" t="str">
        <f t="shared" si="5"/>
        <v/>
      </c>
      <c r="M28" s="215" t="str">
        <f t="shared" si="5"/>
        <v/>
      </c>
      <c r="N28" s="215" t="str">
        <f t="shared" si="5"/>
        <v/>
      </c>
      <c r="O28" s="215" t="str">
        <f t="shared" si="5"/>
        <v/>
      </c>
      <c r="P28" s="215" t="str">
        <f t="shared" si="5"/>
        <v/>
      </c>
      <c r="Q28" s="215" t="str">
        <f t="shared" si="5"/>
        <v/>
      </c>
      <c r="R28" s="215" t="str">
        <f t="shared" si="5"/>
        <v/>
      </c>
    </row>
    <row r="30" spans="1:26" ht="15">
      <c r="B30" s="345" t="s">
        <v>734</v>
      </c>
      <c r="C30" s="347"/>
      <c r="D30" s="431"/>
      <c r="E30" s="377"/>
      <c r="F30" s="377"/>
      <c r="G30" s="377"/>
      <c r="H30" s="377"/>
      <c r="I30" s="377"/>
      <c r="J30" s="377"/>
      <c r="K30" s="377"/>
      <c r="L30" s="377"/>
      <c r="M30" s="377"/>
      <c r="N30" s="377"/>
      <c r="O30" s="377"/>
      <c r="P30" s="377"/>
      <c r="Q30" s="377"/>
      <c r="R30" s="377"/>
    </row>
    <row r="31" spans="1:26">
      <c r="B31" s="26">
        <v>1</v>
      </c>
      <c r="C31" s="361" t="s">
        <v>735</v>
      </c>
      <c r="D31" s="308"/>
      <c r="E31" s="308"/>
      <c r="F31" s="308"/>
      <c r="G31" s="308"/>
      <c r="H31" s="308"/>
      <c r="I31" s="308"/>
      <c r="J31" s="308"/>
      <c r="K31" s="308"/>
      <c r="L31" s="308"/>
      <c r="M31" s="308"/>
      <c r="N31" s="308"/>
      <c r="O31" s="308"/>
      <c r="P31" s="308"/>
      <c r="Q31" s="308"/>
      <c r="R31" s="308"/>
    </row>
    <row r="32" spans="1:26">
      <c r="B32" s="219"/>
      <c r="C32" s="222" t="s">
        <v>735</v>
      </c>
      <c r="D32" s="42"/>
      <c r="E32" s="42"/>
      <c r="F32" s="42"/>
      <c r="G32" s="42"/>
      <c r="H32" s="42"/>
      <c r="I32" s="42"/>
      <c r="J32" s="42"/>
      <c r="K32" s="42"/>
      <c r="L32" s="42"/>
      <c r="M32" s="42"/>
      <c r="N32" s="42"/>
      <c r="O32" s="42"/>
      <c r="P32" s="42"/>
      <c r="Q32" s="42"/>
      <c r="R32" s="42"/>
    </row>
    <row r="33" spans="2:18">
      <c r="B33" s="219"/>
      <c r="C33" s="222" t="s">
        <v>735</v>
      </c>
      <c r="D33" s="42"/>
      <c r="E33" s="42"/>
      <c r="F33" s="42"/>
      <c r="G33" s="42"/>
      <c r="H33" s="42"/>
      <c r="I33" s="42"/>
      <c r="J33" s="42"/>
      <c r="K33" s="42"/>
      <c r="L33" s="42"/>
      <c r="M33" s="42"/>
      <c r="N33" s="42"/>
      <c r="O33" s="42"/>
      <c r="P33" s="42"/>
      <c r="Q33" s="42"/>
      <c r="R33" s="42"/>
    </row>
    <row r="34" spans="2:18">
      <c r="B34" s="219"/>
      <c r="C34" s="222" t="s">
        <v>735</v>
      </c>
      <c r="D34" s="42"/>
      <c r="E34" s="42"/>
      <c r="F34" s="42"/>
      <c r="G34" s="42"/>
      <c r="H34" s="42"/>
      <c r="I34" s="42"/>
      <c r="J34" s="42"/>
      <c r="K34" s="42"/>
      <c r="L34" s="42"/>
      <c r="M34" s="42"/>
      <c r="N34" s="42"/>
      <c r="O34" s="42"/>
      <c r="P34" s="42"/>
      <c r="Q34" s="42"/>
      <c r="R34" s="42"/>
    </row>
    <row r="35" spans="2:18">
      <c r="B35" s="26">
        <v>2</v>
      </c>
      <c r="C35" s="221" t="s">
        <v>735</v>
      </c>
      <c r="D35" s="201" t="str">
        <f>IF(COUNTIF(D32:D34,"A")&gt;=1,"C",IF(COUNTIF(D32:D34,"A")&gt;0,"P"," "))</f>
        <v/>
      </c>
      <c r="E35" s="201" t="str">
        <f t="shared" ref="E35:R35" si="6">IF(COUNTIF(E32:E34,"A")&gt;=1,"C",IF(COUNTIF(E32:E34,"A")&gt;0,"P"," "))</f>
        <v/>
      </c>
      <c r="F35" s="201" t="str">
        <f t="shared" si="6"/>
        <v/>
      </c>
      <c r="G35" s="201" t="str">
        <f t="shared" si="6"/>
        <v/>
      </c>
      <c r="H35" s="201" t="str">
        <f t="shared" si="6"/>
        <v/>
      </c>
      <c r="I35" s="201" t="str">
        <f t="shared" si="6"/>
        <v/>
      </c>
      <c r="J35" s="201" t="str">
        <f t="shared" si="6"/>
        <v/>
      </c>
      <c r="K35" s="201" t="str">
        <f t="shared" si="6"/>
        <v/>
      </c>
      <c r="L35" s="201" t="str">
        <f t="shared" si="6"/>
        <v/>
      </c>
      <c r="M35" s="201" t="str">
        <f t="shared" si="6"/>
        <v/>
      </c>
      <c r="N35" s="201" t="str">
        <f t="shared" si="6"/>
        <v/>
      </c>
      <c r="O35" s="201" t="str">
        <f t="shared" si="6"/>
        <v/>
      </c>
      <c r="P35" s="201" t="str">
        <f t="shared" si="6"/>
        <v/>
      </c>
      <c r="Q35" s="201" t="str">
        <f t="shared" si="6"/>
        <v/>
      </c>
      <c r="R35" s="201" t="str">
        <f t="shared" si="6"/>
        <v/>
      </c>
    </row>
    <row r="36" spans="2:18">
      <c r="B36" s="220"/>
      <c r="C36" s="222" t="s">
        <v>735</v>
      </c>
      <c r="D36" s="42"/>
      <c r="E36" s="42"/>
      <c r="F36" s="42"/>
      <c r="G36" s="42"/>
      <c r="H36" s="42"/>
      <c r="I36" s="42"/>
      <c r="J36" s="42"/>
      <c r="K36" s="42"/>
      <c r="L36" s="42"/>
      <c r="M36" s="42"/>
      <c r="N36" s="42"/>
      <c r="O36" s="42"/>
      <c r="P36" s="42"/>
      <c r="Q36" s="42"/>
      <c r="R36" s="42"/>
    </row>
    <row r="37" spans="2:18">
      <c r="B37" s="220"/>
      <c r="C37" s="222" t="s">
        <v>735</v>
      </c>
      <c r="D37" s="42"/>
      <c r="E37" s="42"/>
      <c r="F37" s="42"/>
      <c r="G37" s="42"/>
      <c r="H37" s="42"/>
      <c r="I37" s="42"/>
      <c r="J37" s="42"/>
      <c r="K37" s="42"/>
      <c r="L37" s="42"/>
      <c r="M37" s="42"/>
      <c r="N37" s="42"/>
      <c r="O37" s="42"/>
      <c r="P37" s="42"/>
      <c r="Q37" s="42"/>
      <c r="R37" s="42"/>
    </row>
    <row r="38" spans="2:18">
      <c r="B38" s="220"/>
      <c r="C38" s="222" t="s">
        <v>735</v>
      </c>
      <c r="D38" s="42"/>
      <c r="E38" s="42"/>
      <c r="F38" s="42"/>
      <c r="G38" s="42"/>
      <c r="H38" s="42"/>
      <c r="I38" s="42"/>
      <c r="J38" s="42"/>
      <c r="K38" s="42"/>
      <c r="L38" s="42"/>
      <c r="M38" s="42"/>
      <c r="N38" s="42"/>
      <c r="O38" s="42"/>
      <c r="P38" s="42"/>
      <c r="Q38" s="42"/>
      <c r="R38" s="42"/>
    </row>
    <row r="39" spans="2:18">
      <c r="B39" s="26">
        <v>3</v>
      </c>
      <c r="C39" s="221" t="s">
        <v>735</v>
      </c>
      <c r="D39" s="201" t="str">
        <f>IF(COUNTIF(D36:D38,"A")&gt;=1,"C",IF(COUNTIF(D36:D38,"A")&gt;0,"P"," "))</f>
        <v/>
      </c>
      <c r="E39" s="201" t="str">
        <f t="shared" ref="E39:R39" si="7">IF(COUNTIF(E36:E38,"A")&gt;=1,"C",IF(COUNTIF(E36:E38,"A")&gt;0,"P"," "))</f>
        <v/>
      </c>
      <c r="F39" s="201" t="str">
        <f t="shared" si="7"/>
        <v/>
      </c>
      <c r="G39" s="201" t="str">
        <f t="shared" si="7"/>
        <v/>
      </c>
      <c r="H39" s="201" t="str">
        <f t="shared" si="7"/>
        <v/>
      </c>
      <c r="I39" s="201" t="str">
        <f t="shared" si="7"/>
        <v/>
      </c>
      <c r="J39" s="201" t="str">
        <f t="shared" si="7"/>
        <v/>
      </c>
      <c r="K39" s="201" t="str">
        <f t="shared" si="7"/>
        <v/>
      </c>
      <c r="L39" s="201" t="str">
        <f t="shared" si="7"/>
        <v/>
      </c>
      <c r="M39" s="201" t="str">
        <f t="shared" si="7"/>
        <v/>
      </c>
      <c r="N39" s="201" t="str">
        <f t="shared" si="7"/>
        <v/>
      </c>
      <c r="O39" s="201" t="str">
        <f t="shared" si="7"/>
        <v/>
      </c>
      <c r="P39" s="201" t="str">
        <f t="shared" si="7"/>
        <v/>
      </c>
      <c r="Q39" s="201" t="str">
        <f t="shared" si="7"/>
        <v/>
      </c>
      <c r="R39" s="201" t="str">
        <f t="shared" si="7"/>
        <v/>
      </c>
    </row>
    <row r="40" spans="2:18">
      <c r="B40" s="220"/>
      <c r="C40" s="222" t="s">
        <v>735</v>
      </c>
      <c r="D40" s="42"/>
      <c r="E40" s="42"/>
      <c r="F40" s="42"/>
      <c r="G40" s="42"/>
      <c r="H40" s="42"/>
      <c r="I40" s="42"/>
      <c r="J40" s="42"/>
      <c r="K40" s="42"/>
      <c r="L40" s="42"/>
      <c r="M40" s="42"/>
      <c r="N40" s="42"/>
      <c r="O40" s="42"/>
      <c r="P40" s="42"/>
      <c r="Q40" s="42"/>
      <c r="R40" s="42"/>
    </row>
    <row r="41" spans="2:18">
      <c r="B41" s="220"/>
      <c r="C41" s="222" t="s">
        <v>735</v>
      </c>
      <c r="D41" s="42"/>
      <c r="E41" s="42"/>
      <c r="F41" s="42"/>
      <c r="G41" s="42"/>
      <c r="H41" s="42"/>
      <c r="I41" s="42"/>
      <c r="J41" s="42"/>
      <c r="K41" s="42"/>
      <c r="L41" s="42"/>
      <c r="M41" s="42"/>
      <c r="N41" s="42"/>
      <c r="O41" s="42"/>
      <c r="P41" s="42"/>
      <c r="Q41" s="42"/>
      <c r="R41" s="42"/>
    </row>
    <row r="42" spans="2:18">
      <c r="B42" s="220"/>
      <c r="C42" s="222" t="s">
        <v>735</v>
      </c>
      <c r="D42" s="42"/>
      <c r="E42" s="42"/>
      <c r="F42" s="42"/>
      <c r="G42" s="42"/>
      <c r="H42" s="42"/>
      <c r="I42" s="42"/>
      <c r="J42" s="42"/>
      <c r="K42" s="42"/>
      <c r="L42" s="42"/>
      <c r="M42" s="42"/>
      <c r="N42" s="42"/>
      <c r="O42" s="42"/>
      <c r="P42" s="42"/>
      <c r="Q42" s="42"/>
      <c r="R42" s="42"/>
    </row>
    <row r="43" spans="2:18">
      <c r="B43" s="26">
        <v>4</v>
      </c>
      <c r="C43" s="221" t="s">
        <v>735</v>
      </c>
      <c r="D43" s="201" t="str">
        <f>IF(COUNTIF(D40:D42,"A")&gt;=1,"C",IF(COUNTIF(D40:D42,"A")&gt;0,"P"," "))</f>
        <v/>
      </c>
      <c r="E43" s="201" t="str">
        <f t="shared" ref="E43:R43" si="8">IF(COUNTIF(E40:E42,"A")&gt;=1,"C",IF(COUNTIF(E40:E42,"A")&gt;0,"P"," "))</f>
        <v/>
      </c>
      <c r="F43" s="201" t="str">
        <f t="shared" si="8"/>
        <v/>
      </c>
      <c r="G43" s="201" t="str">
        <f t="shared" si="8"/>
        <v/>
      </c>
      <c r="H43" s="201" t="str">
        <f t="shared" si="8"/>
        <v/>
      </c>
      <c r="I43" s="201" t="str">
        <f t="shared" si="8"/>
        <v/>
      </c>
      <c r="J43" s="201" t="str">
        <f t="shared" si="8"/>
        <v/>
      </c>
      <c r="K43" s="201" t="str">
        <f t="shared" si="8"/>
        <v/>
      </c>
      <c r="L43" s="201" t="str">
        <f t="shared" si="8"/>
        <v/>
      </c>
      <c r="M43" s="201" t="str">
        <f t="shared" si="8"/>
        <v/>
      </c>
      <c r="N43" s="201" t="str">
        <f t="shared" si="8"/>
        <v/>
      </c>
      <c r="O43" s="201" t="str">
        <f t="shared" si="8"/>
        <v/>
      </c>
      <c r="P43" s="201" t="str">
        <f t="shared" si="8"/>
        <v/>
      </c>
      <c r="Q43" s="201" t="str">
        <f t="shared" si="8"/>
        <v/>
      </c>
      <c r="R43" s="201" t="str">
        <f t="shared" si="8"/>
        <v/>
      </c>
    </row>
    <row r="44" spans="2:18">
      <c r="B44" s="220"/>
      <c r="C44" s="222" t="s">
        <v>735</v>
      </c>
      <c r="D44" s="42"/>
      <c r="E44" s="42"/>
      <c r="F44" s="42"/>
      <c r="G44" s="42"/>
      <c r="H44" s="42"/>
      <c r="I44" s="42"/>
      <c r="J44" s="42"/>
      <c r="K44" s="42"/>
      <c r="L44" s="42"/>
      <c r="M44" s="42"/>
      <c r="N44" s="42"/>
      <c r="O44" s="42"/>
      <c r="P44" s="42"/>
      <c r="Q44" s="42"/>
      <c r="R44" s="42"/>
    </row>
    <row r="45" spans="2:18">
      <c r="B45" s="220"/>
      <c r="C45" s="222" t="s">
        <v>735</v>
      </c>
      <c r="D45" s="42"/>
      <c r="E45" s="42"/>
      <c r="F45" s="42"/>
      <c r="G45" s="42"/>
      <c r="H45" s="42"/>
      <c r="I45" s="42"/>
      <c r="J45" s="42"/>
      <c r="K45" s="42"/>
      <c r="L45" s="42"/>
      <c r="M45" s="42"/>
      <c r="N45" s="42"/>
      <c r="O45" s="42"/>
      <c r="P45" s="42"/>
      <c r="Q45" s="42"/>
      <c r="R45" s="42"/>
    </row>
    <row r="46" spans="2:18">
      <c r="B46" s="220"/>
      <c r="C46" s="222" t="s">
        <v>735</v>
      </c>
      <c r="D46" s="42"/>
      <c r="E46" s="42"/>
      <c r="F46" s="42"/>
      <c r="G46" s="42"/>
      <c r="H46" s="42"/>
      <c r="I46" s="42"/>
      <c r="J46" s="42"/>
      <c r="K46" s="42"/>
      <c r="L46" s="42"/>
      <c r="M46" s="42"/>
      <c r="N46" s="42"/>
      <c r="O46" s="42"/>
      <c r="P46" s="42"/>
      <c r="Q46" s="42"/>
      <c r="R46" s="42"/>
    </row>
    <row r="47" spans="2:18">
      <c r="B47" s="26">
        <v>5</v>
      </c>
      <c r="C47" s="221" t="s">
        <v>735</v>
      </c>
      <c r="D47" s="201" t="str">
        <f>IF(COUNTIF(D44:D46,"A")&gt;=1,"C",IF(COUNTIF(D44:D46,"A")&gt;0,"P"," "))</f>
        <v/>
      </c>
      <c r="E47" s="201" t="str">
        <f t="shared" ref="E47:R47" si="9">IF(COUNTIF(E44:E46,"A")&gt;=1,"C",IF(COUNTIF(E44:E46,"A")&gt;0,"P"," "))</f>
        <v/>
      </c>
      <c r="F47" s="201" t="str">
        <f t="shared" si="9"/>
        <v/>
      </c>
      <c r="G47" s="201" t="str">
        <f t="shared" si="9"/>
        <v/>
      </c>
      <c r="H47" s="201" t="str">
        <f t="shared" si="9"/>
        <v/>
      </c>
      <c r="I47" s="201" t="str">
        <f t="shared" si="9"/>
        <v/>
      </c>
      <c r="J47" s="201" t="str">
        <f t="shared" si="9"/>
        <v/>
      </c>
      <c r="K47" s="201" t="str">
        <f t="shared" si="9"/>
        <v/>
      </c>
      <c r="L47" s="201" t="str">
        <f t="shared" si="9"/>
        <v/>
      </c>
      <c r="M47" s="201" t="str">
        <f t="shared" si="9"/>
        <v/>
      </c>
      <c r="N47" s="201" t="str">
        <f t="shared" si="9"/>
        <v/>
      </c>
      <c r="O47" s="201" t="str">
        <f t="shared" si="9"/>
        <v/>
      </c>
      <c r="P47" s="201" t="str">
        <f t="shared" si="9"/>
        <v/>
      </c>
      <c r="Q47" s="201" t="str">
        <f t="shared" si="9"/>
        <v/>
      </c>
      <c r="R47" s="201" t="str">
        <f t="shared" si="9"/>
        <v/>
      </c>
    </row>
    <row r="48" spans="2:18">
      <c r="B48" s="220"/>
      <c r="C48" s="222" t="s">
        <v>735</v>
      </c>
      <c r="D48" s="42"/>
      <c r="E48" s="42"/>
      <c r="F48" s="42"/>
      <c r="G48" s="42"/>
      <c r="H48" s="42"/>
      <c r="I48" s="42"/>
      <c r="J48" s="42"/>
      <c r="K48" s="42"/>
      <c r="L48" s="42"/>
      <c r="M48" s="42"/>
      <c r="N48" s="42"/>
      <c r="O48" s="42"/>
      <c r="P48" s="42"/>
      <c r="Q48" s="42"/>
      <c r="R48" s="42"/>
    </row>
    <row r="49" spans="2:18">
      <c r="B49" s="220"/>
      <c r="C49" s="222" t="s">
        <v>735</v>
      </c>
      <c r="D49" s="42"/>
      <c r="E49" s="42"/>
      <c r="F49" s="42"/>
      <c r="G49" s="42"/>
      <c r="H49" s="42"/>
      <c r="I49" s="42"/>
      <c r="J49" s="42"/>
      <c r="K49" s="42"/>
      <c r="L49" s="42"/>
      <c r="M49" s="42"/>
      <c r="N49" s="42"/>
      <c r="O49" s="42"/>
      <c r="P49" s="42"/>
      <c r="Q49" s="42"/>
      <c r="R49" s="42"/>
    </row>
    <row r="50" spans="2:18">
      <c r="B50" s="220"/>
      <c r="C50" s="222" t="s">
        <v>735</v>
      </c>
      <c r="D50" s="42"/>
      <c r="E50" s="42"/>
      <c r="F50" s="42"/>
      <c r="G50" s="42"/>
      <c r="H50" s="42"/>
      <c r="I50" s="42"/>
      <c r="J50" s="42"/>
      <c r="K50" s="42"/>
      <c r="L50" s="42"/>
      <c r="M50" s="42"/>
      <c r="N50" s="42"/>
      <c r="O50" s="42"/>
      <c r="P50" s="42"/>
      <c r="Q50" s="42"/>
      <c r="R50" s="42"/>
    </row>
    <row r="51" spans="2:18" ht="0.75" customHeight="1" thickBot="1">
      <c r="B51" s="26"/>
      <c r="C51" s="26"/>
      <c r="D51" s="201" t="str">
        <f>IF(COUNTIF(D48:D50,"A")&gt;=1,"C",IF(COUNTIF(D48:D50,"A")&gt;0,"P"," "))</f>
        <v/>
      </c>
      <c r="E51" s="201" t="str">
        <f t="shared" ref="E51:R51" si="10">IF(COUNTIF(E48:E50,"A")&gt;=1,"C",IF(COUNTIF(E48:E50,"A")&gt;0,"P"," "))</f>
        <v/>
      </c>
      <c r="F51" s="201" t="str">
        <f t="shared" si="10"/>
        <v/>
      </c>
      <c r="G51" s="201" t="str">
        <f t="shared" si="10"/>
        <v/>
      </c>
      <c r="H51" s="201" t="str">
        <f t="shared" si="10"/>
        <v/>
      </c>
      <c r="I51" s="201" t="str">
        <f t="shared" si="10"/>
        <v/>
      </c>
      <c r="J51" s="201" t="str">
        <f t="shared" si="10"/>
        <v/>
      </c>
      <c r="K51" s="201" t="str">
        <f t="shared" si="10"/>
        <v/>
      </c>
      <c r="L51" s="201" t="str">
        <f t="shared" si="10"/>
        <v/>
      </c>
      <c r="M51" s="201" t="str">
        <f t="shared" si="10"/>
        <v/>
      </c>
      <c r="N51" s="201" t="str">
        <f t="shared" si="10"/>
        <v/>
      </c>
      <c r="O51" s="201" t="str">
        <f t="shared" si="10"/>
        <v/>
      </c>
      <c r="P51" s="201" t="str">
        <f t="shared" si="10"/>
        <v/>
      </c>
      <c r="Q51" s="201" t="str">
        <f t="shared" si="10"/>
        <v/>
      </c>
      <c r="R51" s="201" t="str">
        <f t="shared" si="10"/>
        <v/>
      </c>
    </row>
    <row r="52" spans="2:18" ht="13.5" thickBot="1">
      <c r="B52" s="26"/>
      <c r="C52" s="67" t="s">
        <v>56</v>
      </c>
      <c r="D52" s="215" t="str">
        <f>IF(COUNTIF(D35:D51,"C")&gt;4,"C",IF(COUNTIF(D35:D51,"C")&gt;0,"P"," "))</f>
        <v/>
      </c>
      <c r="E52" s="215" t="str">
        <f t="shared" ref="E52:R52" si="11">IF(COUNTIF(E35:E51,"C")&gt;4,"C",IF(COUNTIF(E35:E51,"C")&gt;0,"P"," "))</f>
        <v/>
      </c>
      <c r="F52" s="215" t="str">
        <f t="shared" si="11"/>
        <v/>
      </c>
      <c r="G52" s="215" t="str">
        <f t="shared" si="11"/>
        <v/>
      </c>
      <c r="H52" s="215" t="str">
        <f t="shared" si="11"/>
        <v/>
      </c>
      <c r="I52" s="215" t="str">
        <f t="shared" si="11"/>
        <v/>
      </c>
      <c r="J52" s="215" t="str">
        <f t="shared" si="11"/>
        <v/>
      </c>
      <c r="K52" s="215" t="str">
        <f t="shared" si="11"/>
        <v/>
      </c>
      <c r="L52" s="215" t="str">
        <f t="shared" si="11"/>
        <v/>
      </c>
      <c r="M52" s="215" t="str">
        <f t="shared" si="11"/>
        <v/>
      </c>
      <c r="N52" s="215" t="str">
        <f t="shared" si="11"/>
        <v/>
      </c>
      <c r="O52" s="215" t="str">
        <f t="shared" si="11"/>
        <v/>
      </c>
      <c r="P52" s="215" t="str">
        <f t="shared" si="11"/>
        <v/>
      </c>
      <c r="Q52" s="215" t="str">
        <f t="shared" si="11"/>
        <v/>
      </c>
      <c r="R52" s="215" t="str">
        <f t="shared" si="11"/>
        <v/>
      </c>
    </row>
    <row r="54" spans="2:18" ht="15">
      <c r="B54" s="345" t="s">
        <v>734</v>
      </c>
      <c r="C54" s="347"/>
      <c r="D54" s="431"/>
      <c r="E54" s="377"/>
      <c r="F54" s="377"/>
      <c r="G54" s="377"/>
      <c r="H54" s="377"/>
      <c r="I54" s="377"/>
      <c r="J54" s="377"/>
      <c r="K54" s="377"/>
      <c r="L54" s="377"/>
      <c r="M54" s="377"/>
      <c r="N54" s="377"/>
      <c r="O54" s="377"/>
      <c r="P54" s="377"/>
      <c r="Q54" s="377"/>
      <c r="R54" s="377"/>
    </row>
    <row r="55" spans="2:18">
      <c r="B55" s="26">
        <v>1</v>
      </c>
      <c r="C55" s="361" t="s">
        <v>735</v>
      </c>
      <c r="D55" s="308"/>
      <c r="E55" s="308"/>
      <c r="F55" s="308"/>
      <c r="G55" s="308"/>
      <c r="H55" s="308"/>
      <c r="I55" s="308"/>
      <c r="J55" s="308"/>
      <c r="K55" s="308"/>
      <c r="L55" s="308"/>
      <c r="M55" s="308"/>
      <c r="N55" s="308"/>
      <c r="O55" s="308"/>
      <c r="P55" s="308"/>
      <c r="Q55" s="308"/>
      <c r="R55" s="308"/>
    </row>
    <row r="56" spans="2:18">
      <c r="B56" s="219"/>
      <c r="C56" s="222" t="s">
        <v>735</v>
      </c>
      <c r="D56" s="42"/>
      <c r="E56" s="42"/>
      <c r="F56" s="42"/>
      <c r="G56" s="42"/>
      <c r="H56" s="42"/>
      <c r="I56" s="42"/>
      <c r="J56" s="42"/>
      <c r="K56" s="42"/>
      <c r="L56" s="42"/>
      <c r="M56" s="42"/>
      <c r="N56" s="42"/>
      <c r="O56" s="42"/>
      <c r="P56" s="42"/>
      <c r="Q56" s="42"/>
      <c r="R56" s="42"/>
    </row>
    <row r="57" spans="2:18">
      <c r="B57" s="219"/>
      <c r="C57" s="222" t="s">
        <v>735</v>
      </c>
      <c r="D57" s="42"/>
      <c r="E57" s="42"/>
      <c r="F57" s="42"/>
      <c r="G57" s="42"/>
      <c r="H57" s="42"/>
      <c r="I57" s="42"/>
      <c r="J57" s="42"/>
      <c r="K57" s="42"/>
      <c r="L57" s="42"/>
      <c r="M57" s="42"/>
      <c r="N57" s="42"/>
      <c r="O57" s="42"/>
      <c r="P57" s="42"/>
      <c r="Q57" s="42"/>
      <c r="R57" s="42"/>
    </row>
    <row r="58" spans="2:18">
      <c r="B58" s="219"/>
      <c r="C58" s="222" t="s">
        <v>735</v>
      </c>
      <c r="D58" s="42"/>
      <c r="E58" s="42"/>
      <c r="F58" s="42"/>
      <c r="G58" s="42"/>
      <c r="H58" s="42"/>
      <c r="I58" s="42"/>
      <c r="J58" s="42"/>
      <c r="K58" s="42"/>
      <c r="L58" s="42"/>
      <c r="M58" s="42"/>
      <c r="N58" s="42"/>
      <c r="O58" s="42"/>
      <c r="P58" s="42"/>
      <c r="Q58" s="42"/>
      <c r="R58" s="42"/>
    </row>
    <row r="59" spans="2:18">
      <c r="B59" s="26">
        <v>2</v>
      </c>
      <c r="C59" s="221" t="s">
        <v>735</v>
      </c>
      <c r="D59" s="201" t="str">
        <f>IF(COUNTIF(D56:D58,"A")&gt;=1,"C",IF(COUNTIF(D56:D58,"A")&gt;0,"P"," "))</f>
        <v/>
      </c>
      <c r="E59" s="201" t="str">
        <f t="shared" ref="E59:R59" si="12">IF(COUNTIF(E56:E58,"A")&gt;=1,"C",IF(COUNTIF(E56:E58,"A")&gt;0,"P"," "))</f>
        <v/>
      </c>
      <c r="F59" s="201" t="str">
        <f t="shared" si="12"/>
        <v/>
      </c>
      <c r="G59" s="201" t="str">
        <f t="shared" si="12"/>
        <v/>
      </c>
      <c r="H59" s="201" t="str">
        <f t="shared" si="12"/>
        <v/>
      </c>
      <c r="I59" s="201" t="str">
        <f t="shared" si="12"/>
        <v/>
      </c>
      <c r="J59" s="201" t="str">
        <f t="shared" si="12"/>
        <v/>
      </c>
      <c r="K59" s="201" t="str">
        <f t="shared" si="12"/>
        <v/>
      </c>
      <c r="L59" s="201" t="str">
        <f t="shared" si="12"/>
        <v/>
      </c>
      <c r="M59" s="201" t="str">
        <f t="shared" si="12"/>
        <v/>
      </c>
      <c r="N59" s="201" t="str">
        <f t="shared" si="12"/>
        <v/>
      </c>
      <c r="O59" s="201" t="str">
        <f t="shared" si="12"/>
        <v/>
      </c>
      <c r="P59" s="201" t="str">
        <f t="shared" si="12"/>
        <v/>
      </c>
      <c r="Q59" s="201" t="str">
        <f t="shared" si="12"/>
        <v/>
      </c>
      <c r="R59" s="201" t="str">
        <f t="shared" si="12"/>
        <v/>
      </c>
    </row>
    <row r="60" spans="2:18">
      <c r="B60" s="220"/>
      <c r="C60" s="222" t="s">
        <v>735</v>
      </c>
      <c r="D60" s="42"/>
      <c r="E60" s="42"/>
      <c r="F60" s="42"/>
      <c r="G60" s="42"/>
      <c r="H60" s="42"/>
      <c r="I60" s="42"/>
      <c r="J60" s="42"/>
      <c r="K60" s="42"/>
      <c r="L60" s="42"/>
      <c r="M60" s="42"/>
      <c r="N60" s="42"/>
      <c r="O60" s="42"/>
      <c r="P60" s="42"/>
      <c r="Q60" s="42"/>
      <c r="R60" s="42"/>
    </row>
    <row r="61" spans="2:18">
      <c r="B61" s="220"/>
      <c r="C61" s="222" t="s">
        <v>735</v>
      </c>
      <c r="D61" s="42"/>
      <c r="E61" s="42"/>
      <c r="F61" s="42"/>
      <c r="G61" s="42"/>
      <c r="H61" s="42"/>
      <c r="I61" s="42"/>
      <c r="J61" s="42"/>
      <c r="K61" s="42"/>
      <c r="L61" s="42"/>
      <c r="M61" s="42"/>
      <c r="N61" s="42"/>
      <c r="O61" s="42"/>
      <c r="P61" s="42"/>
      <c r="Q61" s="42"/>
      <c r="R61" s="42"/>
    </row>
    <row r="62" spans="2:18">
      <c r="B62" s="220"/>
      <c r="C62" s="222" t="s">
        <v>735</v>
      </c>
      <c r="D62" s="42"/>
      <c r="E62" s="42"/>
      <c r="F62" s="42"/>
      <c r="G62" s="42"/>
      <c r="H62" s="42"/>
      <c r="I62" s="42"/>
      <c r="J62" s="42"/>
      <c r="K62" s="42"/>
      <c r="L62" s="42"/>
      <c r="M62" s="42"/>
      <c r="N62" s="42"/>
      <c r="O62" s="42"/>
      <c r="P62" s="42"/>
      <c r="Q62" s="42"/>
      <c r="R62" s="42"/>
    </row>
    <row r="63" spans="2:18">
      <c r="B63" s="26">
        <v>3</v>
      </c>
      <c r="C63" s="221" t="s">
        <v>735</v>
      </c>
      <c r="D63" s="201" t="str">
        <f>IF(COUNTIF(D60:D62,"A")&gt;=1,"C",IF(COUNTIF(D60:D62,"A")&gt;0,"P"," "))</f>
        <v/>
      </c>
      <c r="E63" s="201" t="str">
        <f t="shared" ref="E63:R63" si="13">IF(COUNTIF(E60:E62,"A")&gt;=1,"C",IF(COUNTIF(E60:E62,"A")&gt;0,"P"," "))</f>
        <v/>
      </c>
      <c r="F63" s="201" t="str">
        <f t="shared" si="13"/>
        <v/>
      </c>
      <c r="G63" s="201" t="str">
        <f t="shared" si="13"/>
        <v/>
      </c>
      <c r="H63" s="201" t="str">
        <f t="shared" si="13"/>
        <v/>
      </c>
      <c r="I63" s="201" t="str">
        <f t="shared" si="13"/>
        <v/>
      </c>
      <c r="J63" s="201" t="str">
        <f t="shared" si="13"/>
        <v/>
      </c>
      <c r="K63" s="201" t="str">
        <f t="shared" si="13"/>
        <v/>
      </c>
      <c r="L63" s="201" t="str">
        <f t="shared" si="13"/>
        <v/>
      </c>
      <c r="M63" s="201" t="str">
        <f t="shared" si="13"/>
        <v/>
      </c>
      <c r="N63" s="201" t="str">
        <f t="shared" si="13"/>
        <v/>
      </c>
      <c r="O63" s="201" t="str">
        <f t="shared" si="13"/>
        <v/>
      </c>
      <c r="P63" s="201" t="str">
        <f t="shared" si="13"/>
        <v/>
      </c>
      <c r="Q63" s="201" t="str">
        <f t="shared" si="13"/>
        <v/>
      </c>
      <c r="R63" s="201" t="str">
        <f t="shared" si="13"/>
        <v/>
      </c>
    </row>
    <row r="64" spans="2:18">
      <c r="B64" s="220"/>
      <c r="C64" s="222" t="s">
        <v>735</v>
      </c>
      <c r="D64" s="42"/>
      <c r="E64" s="42"/>
      <c r="F64" s="42"/>
      <c r="G64" s="42"/>
      <c r="H64" s="42"/>
      <c r="I64" s="42"/>
      <c r="J64" s="42"/>
      <c r="K64" s="42"/>
      <c r="L64" s="42"/>
      <c r="M64" s="42"/>
      <c r="N64" s="42"/>
      <c r="O64" s="42"/>
      <c r="P64" s="42"/>
      <c r="Q64" s="42"/>
      <c r="R64" s="42"/>
    </row>
    <row r="65" spans="2:18">
      <c r="B65" s="220"/>
      <c r="C65" s="222" t="s">
        <v>735</v>
      </c>
      <c r="D65" s="42"/>
      <c r="E65" s="42"/>
      <c r="F65" s="42"/>
      <c r="G65" s="42"/>
      <c r="H65" s="42"/>
      <c r="I65" s="42"/>
      <c r="J65" s="42"/>
      <c r="K65" s="42"/>
      <c r="L65" s="42"/>
      <c r="M65" s="42"/>
      <c r="N65" s="42"/>
      <c r="O65" s="42"/>
      <c r="P65" s="42"/>
      <c r="Q65" s="42"/>
      <c r="R65" s="42"/>
    </row>
    <row r="66" spans="2:18">
      <c r="B66" s="220"/>
      <c r="C66" s="222" t="s">
        <v>735</v>
      </c>
      <c r="D66" s="42"/>
      <c r="E66" s="42"/>
      <c r="F66" s="42"/>
      <c r="G66" s="42"/>
      <c r="H66" s="42"/>
      <c r="I66" s="42"/>
      <c r="J66" s="42"/>
      <c r="K66" s="42"/>
      <c r="L66" s="42"/>
      <c r="M66" s="42"/>
      <c r="N66" s="42"/>
      <c r="O66" s="42"/>
      <c r="P66" s="42"/>
      <c r="Q66" s="42"/>
      <c r="R66" s="42"/>
    </row>
    <row r="67" spans="2:18">
      <c r="B67" s="26">
        <v>4</v>
      </c>
      <c r="C67" s="221" t="s">
        <v>735</v>
      </c>
      <c r="D67" s="201" t="str">
        <f>IF(COUNTIF(D64:D66,"A")&gt;=1,"C",IF(COUNTIF(D64:D66,"A")&gt;0,"P"," "))</f>
        <v/>
      </c>
      <c r="E67" s="201" t="str">
        <f t="shared" ref="E67:R67" si="14">IF(COUNTIF(E64:E66,"A")&gt;=1,"C",IF(COUNTIF(E64:E66,"A")&gt;0,"P"," "))</f>
        <v/>
      </c>
      <c r="F67" s="201" t="str">
        <f t="shared" si="14"/>
        <v/>
      </c>
      <c r="G67" s="201" t="str">
        <f t="shared" si="14"/>
        <v/>
      </c>
      <c r="H67" s="201" t="str">
        <f t="shared" si="14"/>
        <v/>
      </c>
      <c r="I67" s="201" t="str">
        <f t="shared" si="14"/>
        <v/>
      </c>
      <c r="J67" s="201" t="str">
        <f t="shared" si="14"/>
        <v/>
      </c>
      <c r="K67" s="201" t="str">
        <f t="shared" si="14"/>
        <v/>
      </c>
      <c r="L67" s="201" t="str">
        <f t="shared" si="14"/>
        <v/>
      </c>
      <c r="M67" s="201" t="str">
        <f t="shared" si="14"/>
        <v/>
      </c>
      <c r="N67" s="201" t="str">
        <f t="shared" si="14"/>
        <v/>
      </c>
      <c r="O67" s="201" t="str">
        <f t="shared" si="14"/>
        <v/>
      </c>
      <c r="P67" s="201" t="str">
        <f t="shared" si="14"/>
        <v/>
      </c>
      <c r="Q67" s="201" t="str">
        <f t="shared" si="14"/>
        <v/>
      </c>
      <c r="R67" s="201" t="str">
        <f t="shared" si="14"/>
        <v/>
      </c>
    </row>
    <row r="68" spans="2:18">
      <c r="B68" s="220"/>
      <c r="C68" s="222" t="s">
        <v>735</v>
      </c>
      <c r="D68" s="42"/>
      <c r="E68" s="42"/>
      <c r="F68" s="42"/>
      <c r="G68" s="42"/>
      <c r="H68" s="42"/>
      <c r="I68" s="42"/>
      <c r="J68" s="42"/>
      <c r="K68" s="42"/>
      <c r="L68" s="42"/>
      <c r="M68" s="42"/>
      <c r="N68" s="42"/>
      <c r="O68" s="42"/>
      <c r="P68" s="42"/>
      <c r="Q68" s="42"/>
      <c r="R68" s="42"/>
    </row>
    <row r="69" spans="2:18">
      <c r="B69" s="220"/>
      <c r="C69" s="222" t="s">
        <v>735</v>
      </c>
      <c r="D69" s="42"/>
      <c r="E69" s="42"/>
      <c r="F69" s="42"/>
      <c r="G69" s="42"/>
      <c r="H69" s="42"/>
      <c r="I69" s="42"/>
      <c r="J69" s="42"/>
      <c r="K69" s="42"/>
      <c r="L69" s="42"/>
      <c r="M69" s="42"/>
      <c r="N69" s="42"/>
      <c r="O69" s="42"/>
      <c r="P69" s="42"/>
      <c r="Q69" s="42"/>
      <c r="R69" s="42"/>
    </row>
    <row r="70" spans="2:18">
      <c r="B70" s="220"/>
      <c r="C70" s="222" t="s">
        <v>735</v>
      </c>
      <c r="D70" s="42"/>
      <c r="E70" s="42"/>
      <c r="F70" s="42"/>
      <c r="G70" s="42"/>
      <c r="H70" s="42"/>
      <c r="I70" s="42"/>
      <c r="J70" s="42"/>
      <c r="K70" s="42"/>
      <c r="L70" s="42"/>
      <c r="M70" s="42"/>
      <c r="N70" s="42"/>
      <c r="O70" s="42"/>
      <c r="P70" s="42"/>
      <c r="Q70" s="42"/>
      <c r="R70" s="42"/>
    </row>
    <row r="71" spans="2:18">
      <c r="B71" s="26">
        <v>5</v>
      </c>
      <c r="C71" s="221" t="s">
        <v>735</v>
      </c>
      <c r="D71" s="201" t="str">
        <f>IF(COUNTIF(D68:D70,"A")&gt;=1,"C",IF(COUNTIF(D68:D70,"A")&gt;0,"P"," "))</f>
        <v/>
      </c>
      <c r="E71" s="201" t="str">
        <f t="shared" ref="E71:R71" si="15">IF(COUNTIF(E68:E70,"A")&gt;=1,"C",IF(COUNTIF(E68:E70,"A")&gt;0,"P"," "))</f>
        <v/>
      </c>
      <c r="F71" s="201" t="str">
        <f t="shared" si="15"/>
        <v/>
      </c>
      <c r="G71" s="201" t="str">
        <f t="shared" si="15"/>
        <v/>
      </c>
      <c r="H71" s="201" t="str">
        <f t="shared" si="15"/>
        <v/>
      </c>
      <c r="I71" s="201" t="str">
        <f t="shared" si="15"/>
        <v/>
      </c>
      <c r="J71" s="201" t="str">
        <f t="shared" si="15"/>
        <v/>
      </c>
      <c r="K71" s="201" t="str">
        <f t="shared" si="15"/>
        <v/>
      </c>
      <c r="L71" s="201" t="str">
        <f t="shared" si="15"/>
        <v/>
      </c>
      <c r="M71" s="201" t="str">
        <f t="shared" si="15"/>
        <v/>
      </c>
      <c r="N71" s="201" t="str">
        <f t="shared" si="15"/>
        <v/>
      </c>
      <c r="O71" s="201" t="str">
        <f t="shared" si="15"/>
        <v/>
      </c>
      <c r="P71" s="201" t="str">
        <f t="shared" si="15"/>
        <v/>
      </c>
      <c r="Q71" s="201" t="str">
        <f t="shared" si="15"/>
        <v/>
      </c>
      <c r="R71" s="201" t="str">
        <f t="shared" si="15"/>
        <v/>
      </c>
    </row>
    <row r="72" spans="2:18">
      <c r="B72" s="220"/>
      <c r="C72" s="222" t="s">
        <v>735</v>
      </c>
      <c r="D72" s="42"/>
      <c r="E72" s="42"/>
      <c r="F72" s="42"/>
      <c r="G72" s="42"/>
      <c r="H72" s="42"/>
      <c r="I72" s="42"/>
      <c r="J72" s="42"/>
      <c r="K72" s="42"/>
      <c r="L72" s="42"/>
      <c r="M72" s="42"/>
      <c r="N72" s="42"/>
      <c r="O72" s="42"/>
      <c r="P72" s="42"/>
      <c r="Q72" s="42"/>
      <c r="R72" s="42"/>
    </row>
    <row r="73" spans="2:18">
      <c r="B73" s="220"/>
      <c r="C73" s="222" t="s">
        <v>735</v>
      </c>
      <c r="D73" s="42"/>
      <c r="E73" s="42"/>
      <c r="F73" s="42"/>
      <c r="G73" s="42"/>
      <c r="H73" s="42"/>
      <c r="I73" s="42"/>
      <c r="J73" s="42"/>
      <c r="K73" s="42"/>
      <c r="L73" s="42"/>
      <c r="M73" s="42"/>
      <c r="N73" s="42"/>
      <c r="O73" s="42"/>
      <c r="P73" s="42"/>
      <c r="Q73" s="42"/>
      <c r="R73" s="42"/>
    </row>
    <row r="74" spans="2:18">
      <c r="B74" s="220"/>
      <c r="C74" s="222" t="s">
        <v>735</v>
      </c>
      <c r="D74" s="42"/>
      <c r="E74" s="42"/>
      <c r="F74" s="42"/>
      <c r="G74" s="42"/>
      <c r="H74" s="42"/>
      <c r="I74" s="42"/>
      <c r="J74" s="42"/>
      <c r="K74" s="42"/>
      <c r="L74" s="42"/>
      <c r="M74" s="42"/>
      <c r="N74" s="42"/>
      <c r="O74" s="42"/>
      <c r="P74" s="42"/>
      <c r="Q74" s="42"/>
      <c r="R74" s="42"/>
    </row>
    <row r="75" spans="2:18" ht="0.75" customHeight="1" thickBot="1">
      <c r="B75" s="26"/>
      <c r="C75" s="26"/>
      <c r="D75" s="201" t="str">
        <f>IF(COUNTIF(D72:D74,"A")&gt;=1,"C",IF(COUNTIF(D72:D74,"A")&gt;0,"P"," "))</f>
        <v/>
      </c>
      <c r="E75" s="201" t="str">
        <f t="shared" ref="E75:R75" si="16">IF(COUNTIF(E72:E74,"A")&gt;=1,"C",IF(COUNTIF(E72:E74,"A")&gt;0,"P"," "))</f>
        <v/>
      </c>
      <c r="F75" s="201" t="str">
        <f t="shared" si="16"/>
        <v/>
      </c>
      <c r="G75" s="201" t="str">
        <f t="shared" si="16"/>
        <v/>
      </c>
      <c r="H75" s="201" t="str">
        <f t="shared" si="16"/>
        <v/>
      </c>
      <c r="I75" s="201" t="str">
        <f t="shared" si="16"/>
        <v/>
      </c>
      <c r="J75" s="201" t="str">
        <f t="shared" si="16"/>
        <v/>
      </c>
      <c r="K75" s="201" t="str">
        <f t="shared" si="16"/>
        <v/>
      </c>
      <c r="L75" s="201" t="str">
        <f t="shared" si="16"/>
        <v/>
      </c>
      <c r="M75" s="201" t="str">
        <f t="shared" si="16"/>
        <v/>
      </c>
      <c r="N75" s="201" t="str">
        <f t="shared" si="16"/>
        <v/>
      </c>
      <c r="O75" s="201" t="str">
        <f t="shared" si="16"/>
        <v/>
      </c>
      <c r="P75" s="201" t="str">
        <f t="shared" si="16"/>
        <v/>
      </c>
      <c r="Q75" s="201" t="str">
        <f t="shared" si="16"/>
        <v/>
      </c>
      <c r="R75" s="201" t="str">
        <f t="shared" si="16"/>
        <v/>
      </c>
    </row>
    <row r="76" spans="2:18" ht="13.5" thickBot="1">
      <c r="B76" s="26"/>
      <c r="C76" s="67" t="s">
        <v>56</v>
      </c>
      <c r="D76" s="215" t="str">
        <f>IF(COUNTIF(D59:D75,"C")&gt;4,"C",IF(COUNTIF(D59:D75,"C")&gt;0,"P"," "))</f>
        <v/>
      </c>
      <c r="E76" s="215" t="str">
        <f t="shared" ref="E76:R76" si="17">IF(COUNTIF(E59:E75,"C")&gt;4,"C",IF(COUNTIF(E59:E75,"C")&gt;0,"P"," "))</f>
        <v/>
      </c>
      <c r="F76" s="215" t="str">
        <f t="shared" si="17"/>
        <v/>
      </c>
      <c r="G76" s="215" t="str">
        <f t="shared" si="17"/>
        <v/>
      </c>
      <c r="H76" s="215" t="str">
        <f t="shared" si="17"/>
        <v/>
      </c>
      <c r="I76" s="215" t="str">
        <f t="shared" si="17"/>
        <v/>
      </c>
      <c r="J76" s="215" t="str">
        <f t="shared" si="17"/>
        <v/>
      </c>
      <c r="K76" s="215" t="str">
        <f t="shared" si="17"/>
        <v/>
      </c>
      <c r="L76" s="215" t="str">
        <f t="shared" si="17"/>
        <v/>
      </c>
      <c r="M76" s="215" t="str">
        <f t="shared" si="17"/>
        <v/>
      </c>
      <c r="N76" s="215" t="str">
        <f t="shared" si="17"/>
        <v/>
      </c>
      <c r="O76" s="215" t="str">
        <f t="shared" si="17"/>
        <v/>
      </c>
      <c r="P76" s="215" t="str">
        <f t="shared" si="17"/>
        <v/>
      </c>
      <c r="Q76" s="215" t="str">
        <f t="shared" si="17"/>
        <v/>
      </c>
      <c r="R76" s="215" t="str">
        <f t="shared" si="17"/>
        <v/>
      </c>
    </row>
    <row r="78" spans="2:18" ht="15">
      <c r="B78" s="345" t="s">
        <v>734</v>
      </c>
      <c r="C78" s="347"/>
      <c r="D78" s="431"/>
      <c r="E78" s="377"/>
      <c r="F78" s="377"/>
      <c r="G78" s="377"/>
      <c r="H78" s="377"/>
      <c r="I78" s="377"/>
      <c r="J78" s="377"/>
      <c r="K78" s="377"/>
      <c r="L78" s="377"/>
      <c r="M78" s="377"/>
      <c r="N78" s="377"/>
      <c r="O78" s="377"/>
      <c r="P78" s="377"/>
      <c r="Q78" s="377"/>
      <c r="R78" s="377"/>
    </row>
    <row r="79" spans="2:18">
      <c r="B79" s="26">
        <v>1</v>
      </c>
      <c r="C79" s="361" t="s">
        <v>735</v>
      </c>
      <c r="D79" s="308"/>
      <c r="E79" s="308"/>
      <c r="F79" s="308"/>
      <c r="G79" s="308"/>
      <c r="H79" s="308"/>
      <c r="I79" s="308"/>
      <c r="J79" s="308"/>
      <c r="K79" s="308"/>
      <c r="L79" s="308"/>
      <c r="M79" s="308"/>
      <c r="N79" s="308"/>
      <c r="O79" s="308"/>
      <c r="P79" s="308"/>
      <c r="Q79" s="308"/>
      <c r="R79" s="308"/>
    </row>
    <row r="80" spans="2:18">
      <c r="B80" s="219"/>
      <c r="C80" s="222" t="s">
        <v>735</v>
      </c>
      <c r="D80" s="42"/>
      <c r="E80" s="42"/>
      <c r="F80" s="42"/>
      <c r="G80" s="42"/>
      <c r="H80" s="42"/>
      <c r="I80" s="42"/>
      <c r="J80" s="42"/>
      <c r="K80" s="42"/>
      <c r="L80" s="42"/>
      <c r="M80" s="42"/>
      <c r="N80" s="42"/>
      <c r="O80" s="42"/>
      <c r="P80" s="42"/>
      <c r="Q80" s="42"/>
      <c r="R80" s="42"/>
    </row>
    <row r="81" spans="2:18">
      <c r="B81" s="219"/>
      <c r="C81" s="222" t="s">
        <v>735</v>
      </c>
      <c r="D81" s="42"/>
      <c r="E81" s="42"/>
      <c r="F81" s="42"/>
      <c r="G81" s="42"/>
      <c r="H81" s="42"/>
      <c r="I81" s="42"/>
      <c r="J81" s="42"/>
      <c r="K81" s="42"/>
      <c r="L81" s="42"/>
      <c r="M81" s="42"/>
      <c r="N81" s="42"/>
      <c r="O81" s="42"/>
      <c r="P81" s="42"/>
      <c r="Q81" s="42"/>
      <c r="R81" s="42"/>
    </row>
    <row r="82" spans="2:18">
      <c r="B82" s="219"/>
      <c r="C82" s="222" t="s">
        <v>735</v>
      </c>
      <c r="D82" s="42"/>
      <c r="E82" s="42"/>
      <c r="F82" s="42"/>
      <c r="G82" s="42"/>
      <c r="H82" s="42"/>
      <c r="I82" s="42"/>
      <c r="J82" s="42"/>
      <c r="K82" s="42"/>
      <c r="L82" s="42"/>
      <c r="M82" s="42"/>
      <c r="N82" s="42"/>
      <c r="O82" s="42"/>
      <c r="P82" s="42"/>
      <c r="Q82" s="42"/>
      <c r="R82" s="42"/>
    </row>
    <row r="83" spans="2:18">
      <c r="B83" s="26">
        <v>2</v>
      </c>
      <c r="C83" s="221" t="s">
        <v>735</v>
      </c>
      <c r="D83" s="201" t="str">
        <f>IF(COUNTIF(D80:D82,"A")&gt;=1,"C",IF(COUNTIF(D80:D82,"A")&gt;0,"P"," "))</f>
        <v/>
      </c>
      <c r="E83" s="201" t="str">
        <f t="shared" ref="E83:R83" si="18">IF(COUNTIF(E80:E82,"A")&gt;=1,"C",IF(COUNTIF(E80:E82,"A")&gt;0,"P"," "))</f>
        <v/>
      </c>
      <c r="F83" s="201" t="str">
        <f t="shared" si="18"/>
        <v/>
      </c>
      <c r="G83" s="201" t="str">
        <f t="shared" si="18"/>
        <v/>
      </c>
      <c r="H83" s="201" t="str">
        <f t="shared" si="18"/>
        <v/>
      </c>
      <c r="I83" s="201" t="str">
        <f t="shared" si="18"/>
        <v/>
      </c>
      <c r="J83" s="201" t="str">
        <f t="shared" si="18"/>
        <v/>
      </c>
      <c r="K83" s="201" t="str">
        <f t="shared" si="18"/>
        <v/>
      </c>
      <c r="L83" s="201" t="str">
        <f t="shared" si="18"/>
        <v/>
      </c>
      <c r="M83" s="201" t="str">
        <f t="shared" si="18"/>
        <v/>
      </c>
      <c r="N83" s="201" t="str">
        <f t="shared" si="18"/>
        <v/>
      </c>
      <c r="O83" s="201" t="str">
        <f t="shared" si="18"/>
        <v/>
      </c>
      <c r="P83" s="201" t="str">
        <f t="shared" si="18"/>
        <v/>
      </c>
      <c r="Q83" s="201" t="str">
        <f t="shared" si="18"/>
        <v/>
      </c>
      <c r="R83" s="201" t="str">
        <f t="shared" si="18"/>
        <v/>
      </c>
    </row>
    <row r="84" spans="2:18">
      <c r="B84" s="220"/>
      <c r="C84" s="222" t="s">
        <v>735</v>
      </c>
      <c r="D84" s="42"/>
      <c r="E84" s="42"/>
      <c r="F84" s="42"/>
      <c r="G84" s="42"/>
      <c r="H84" s="42"/>
      <c r="I84" s="42"/>
      <c r="J84" s="42"/>
      <c r="K84" s="42"/>
      <c r="L84" s="42"/>
      <c r="M84" s="42"/>
      <c r="N84" s="42"/>
      <c r="O84" s="42"/>
      <c r="P84" s="42"/>
      <c r="Q84" s="42"/>
      <c r="R84" s="42"/>
    </row>
    <row r="85" spans="2:18">
      <c r="B85" s="220"/>
      <c r="C85" s="222" t="s">
        <v>735</v>
      </c>
      <c r="D85" s="42"/>
      <c r="E85" s="42"/>
      <c r="F85" s="42"/>
      <c r="G85" s="42"/>
      <c r="H85" s="42"/>
      <c r="I85" s="42"/>
      <c r="J85" s="42"/>
      <c r="K85" s="42"/>
      <c r="L85" s="42"/>
      <c r="M85" s="42"/>
      <c r="N85" s="42"/>
      <c r="O85" s="42"/>
      <c r="P85" s="42"/>
      <c r="Q85" s="42"/>
      <c r="R85" s="42"/>
    </row>
    <row r="86" spans="2:18">
      <c r="B86" s="220"/>
      <c r="C86" s="222" t="s">
        <v>735</v>
      </c>
      <c r="D86" s="42"/>
      <c r="E86" s="42"/>
      <c r="F86" s="42"/>
      <c r="G86" s="42"/>
      <c r="H86" s="42"/>
      <c r="I86" s="42"/>
      <c r="J86" s="42"/>
      <c r="K86" s="42"/>
      <c r="L86" s="42"/>
      <c r="M86" s="42"/>
      <c r="N86" s="42"/>
      <c r="O86" s="42"/>
      <c r="P86" s="42"/>
      <c r="Q86" s="42"/>
      <c r="R86" s="42"/>
    </row>
    <row r="87" spans="2:18">
      <c r="B87" s="26">
        <v>3</v>
      </c>
      <c r="C87" s="221" t="s">
        <v>735</v>
      </c>
      <c r="D87" s="201" t="str">
        <f>IF(COUNTIF(D84:D86,"A")&gt;=1,"C",IF(COUNTIF(D84:D86,"A")&gt;0,"P"," "))</f>
        <v/>
      </c>
      <c r="E87" s="201" t="str">
        <f t="shared" ref="E87:R87" si="19">IF(COUNTIF(E84:E86,"A")&gt;=1,"C",IF(COUNTIF(E84:E86,"A")&gt;0,"P"," "))</f>
        <v/>
      </c>
      <c r="F87" s="201" t="str">
        <f t="shared" si="19"/>
        <v/>
      </c>
      <c r="G87" s="201" t="str">
        <f t="shared" si="19"/>
        <v/>
      </c>
      <c r="H87" s="201" t="str">
        <f t="shared" si="19"/>
        <v/>
      </c>
      <c r="I87" s="201" t="str">
        <f t="shared" si="19"/>
        <v/>
      </c>
      <c r="J87" s="201" t="str">
        <f t="shared" si="19"/>
        <v/>
      </c>
      <c r="K87" s="201" t="str">
        <f t="shared" si="19"/>
        <v/>
      </c>
      <c r="L87" s="201" t="str">
        <f t="shared" si="19"/>
        <v/>
      </c>
      <c r="M87" s="201" t="str">
        <f t="shared" si="19"/>
        <v/>
      </c>
      <c r="N87" s="201" t="str">
        <f t="shared" si="19"/>
        <v/>
      </c>
      <c r="O87" s="201" t="str">
        <f t="shared" si="19"/>
        <v/>
      </c>
      <c r="P87" s="201" t="str">
        <f t="shared" si="19"/>
        <v/>
      </c>
      <c r="Q87" s="201" t="str">
        <f t="shared" si="19"/>
        <v/>
      </c>
      <c r="R87" s="201" t="str">
        <f t="shared" si="19"/>
        <v/>
      </c>
    </row>
    <row r="88" spans="2:18">
      <c r="B88" s="220"/>
      <c r="C88" s="222" t="s">
        <v>735</v>
      </c>
      <c r="D88" s="42"/>
      <c r="E88" s="42"/>
      <c r="F88" s="42"/>
      <c r="G88" s="42"/>
      <c r="H88" s="42"/>
      <c r="I88" s="42"/>
      <c r="J88" s="42"/>
      <c r="K88" s="42"/>
      <c r="L88" s="42"/>
      <c r="M88" s="42"/>
      <c r="N88" s="42"/>
      <c r="O88" s="42"/>
      <c r="P88" s="42"/>
      <c r="Q88" s="42"/>
      <c r="R88" s="42"/>
    </row>
    <row r="89" spans="2:18">
      <c r="B89" s="220"/>
      <c r="C89" s="222" t="s">
        <v>735</v>
      </c>
      <c r="D89" s="42"/>
      <c r="E89" s="42"/>
      <c r="F89" s="42"/>
      <c r="G89" s="42"/>
      <c r="H89" s="42"/>
      <c r="I89" s="42"/>
      <c r="J89" s="42"/>
      <c r="K89" s="42"/>
      <c r="L89" s="42"/>
      <c r="M89" s="42"/>
      <c r="N89" s="42"/>
      <c r="O89" s="42"/>
      <c r="P89" s="42"/>
      <c r="Q89" s="42"/>
      <c r="R89" s="42"/>
    </row>
    <row r="90" spans="2:18">
      <c r="B90" s="220"/>
      <c r="C90" s="222" t="s">
        <v>735</v>
      </c>
      <c r="D90" s="42"/>
      <c r="E90" s="42"/>
      <c r="F90" s="42"/>
      <c r="G90" s="42"/>
      <c r="H90" s="42"/>
      <c r="I90" s="42"/>
      <c r="J90" s="42"/>
      <c r="K90" s="42"/>
      <c r="L90" s="42"/>
      <c r="M90" s="42"/>
      <c r="N90" s="42"/>
      <c r="O90" s="42"/>
      <c r="P90" s="42"/>
      <c r="Q90" s="42"/>
      <c r="R90" s="42"/>
    </row>
    <row r="91" spans="2:18">
      <c r="B91" s="26">
        <v>4</v>
      </c>
      <c r="C91" s="221" t="s">
        <v>735</v>
      </c>
      <c r="D91" s="201" t="str">
        <f>IF(COUNTIF(D88:D90,"A")&gt;=1,"C",IF(COUNTIF(D88:D90,"A")&gt;0,"P"," "))</f>
        <v/>
      </c>
      <c r="E91" s="201" t="str">
        <f t="shared" ref="E91:R91" si="20">IF(COUNTIF(E88:E90,"A")&gt;=1,"C",IF(COUNTIF(E88:E90,"A")&gt;0,"P"," "))</f>
        <v/>
      </c>
      <c r="F91" s="201" t="str">
        <f t="shared" si="20"/>
        <v/>
      </c>
      <c r="G91" s="201" t="str">
        <f t="shared" si="20"/>
        <v/>
      </c>
      <c r="H91" s="201" t="str">
        <f t="shared" si="20"/>
        <v/>
      </c>
      <c r="I91" s="201" t="str">
        <f t="shared" si="20"/>
        <v/>
      </c>
      <c r="J91" s="201" t="str">
        <f t="shared" si="20"/>
        <v/>
      </c>
      <c r="K91" s="201" t="str">
        <f t="shared" si="20"/>
        <v/>
      </c>
      <c r="L91" s="201" t="str">
        <f t="shared" si="20"/>
        <v/>
      </c>
      <c r="M91" s="201" t="str">
        <f t="shared" si="20"/>
        <v/>
      </c>
      <c r="N91" s="201" t="str">
        <f t="shared" si="20"/>
        <v/>
      </c>
      <c r="O91" s="201" t="str">
        <f t="shared" si="20"/>
        <v/>
      </c>
      <c r="P91" s="201" t="str">
        <f t="shared" si="20"/>
        <v/>
      </c>
      <c r="Q91" s="201" t="str">
        <f t="shared" si="20"/>
        <v/>
      </c>
      <c r="R91" s="201" t="str">
        <f t="shared" si="20"/>
        <v/>
      </c>
    </row>
    <row r="92" spans="2:18">
      <c r="B92" s="220"/>
      <c r="C92" s="222" t="s">
        <v>735</v>
      </c>
      <c r="D92" s="42"/>
      <c r="E92" s="42"/>
      <c r="F92" s="42"/>
      <c r="G92" s="42"/>
      <c r="H92" s="42"/>
      <c r="I92" s="42"/>
      <c r="J92" s="42"/>
      <c r="K92" s="42"/>
      <c r="L92" s="42"/>
      <c r="M92" s="42"/>
      <c r="N92" s="42"/>
      <c r="O92" s="42"/>
      <c r="P92" s="42"/>
      <c r="Q92" s="42"/>
      <c r="R92" s="42"/>
    </row>
    <row r="93" spans="2:18">
      <c r="B93" s="220"/>
      <c r="C93" s="222" t="s">
        <v>735</v>
      </c>
      <c r="D93" s="42"/>
      <c r="E93" s="42"/>
      <c r="F93" s="42"/>
      <c r="G93" s="42"/>
      <c r="H93" s="42"/>
      <c r="I93" s="42"/>
      <c r="J93" s="42"/>
      <c r="K93" s="42"/>
      <c r="L93" s="42"/>
      <c r="M93" s="42"/>
      <c r="N93" s="42"/>
      <c r="O93" s="42"/>
      <c r="P93" s="42"/>
      <c r="Q93" s="42"/>
      <c r="R93" s="42"/>
    </row>
    <row r="94" spans="2:18">
      <c r="B94" s="220"/>
      <c r="C94" s="222" t="s">
        <v>735</v>
      </c>
      <c r="D94" s="42"/>
      <c r="E94" s="42"/>
      <c r="F94" s="42"/>
      <c r="G94" s="42"/>
      <c r="H94" s="42"/>
      <c r="I94" s="42"/>
      <c r="J94" s="42"/>
      <c r="K94" s="42"/>
      <c r="L94" s="42"/>
      <c r="M94" s="42"/>
      <c r="N94" s="42"/>
      <c r="O94" s="42"/>
      <c r="P94" s="42"/>
      <c r="Q94" s="42"/>
      <c r="R94" s="42"/>
    </row>
    <row r="95" spans="2:18">
      <c r="B95" s="26">
        <v>5</v>
      </c>
      <c r="C95" s="221" t="s">
        <v>735</v>
      </c>
      <c r="D95" s="201" t="str">
        <f>IF(COUNTIF(D92:D94,"A")&gt;=1,"C",IF(COUNTIF(D92:D94,"A")&gt;0,"P"," "))</f>
        <v/>
      </c>
      <c r="E95" s="201" t="str">
        <f t="shared" ref="E95:R95" si="21">IF(COUNTIF(E92:E94,"A")&gt;=1,"C",IF(COUNTIF(E92:E94,"A")&gt;0,"P"," "))</f>
        <v/>
      </c>
      <c r="F95" s="201" t="str">
        <f t="shared" si="21"/>
        <v/>
      </c>
      <c r="G95" s="201" t="str">
        <f t="shared" si="21"/>
        <v/>
      </c>
      <c r="H95" s="201" t="str">
        <f t="shared" si="21"/>
        <v/>
      </c>
      <c r="I95" s="201" t="str">
        <f t="shared" si="21"/>
        <v/>
      </c>
      <c r="J95" s="201" t="str">
        <f t="shared" si="21"/>
        <v/>
      </c>
      <c r="K95" s="201" t="str">
        <f t="shared" si="21"/>
        <v/>
      </c>
      <c r="L95" s="201" t="str">
        <f t="shared" si="21"/>
        <v/>
      </c>
      <c r="M95" s="201" t="str">
        <f t="shared" si="21"/>
        <v/>
      </c>
      <c r="N95" s="201" t="str">
        <f t="shared" si="21"/>
        <v/>
      </c>
      <c r="O95" s="201" t="str">
        <f t="shared" si="21"/>
        <v/>
      </c>
      <c r="P95" s="201" t="str">
        <f t="shared" si="21"/>
        <v/>
      </c>
      <c r="Q95" s="201" t="str">
        <f t="shared" si="21"/>
        <v/>
      </c>
      <c r="R95" s="201" t="str">
        <f t="shared" si="21"/>
        <v/>
      </c>
    </row>
    <row r="96" spans="2:18">
      <c r="B96" s="220"/>
      <c r="C96" s="222" t="s">
        <v>735</v>
      </c>
      <c r="D96" s="42"/>
      <c r="E96" s="42"/>
      <c r="F96" s="42"/>
      <c r="G96" s="42"/>
      <c r="H96" s="42"/>
      <c r="I96" s="42"/>
      <c r="J96" s="42"/>
      <c r="K96" s="42"/>
      <c r="L96" s="42"/>
      <c r="M96" s="42"/>
      <c r="N96" s="42"/>
      <c r="O96" s="42"/>
      <c r="P96" s="42"/>
      <c r="Q96" s="42"/>
      <c r="R96" s="42"/>
    </row>
    <row r="97" spans="2:18">
      <c r="B97" s="220"/>
      <c r="C97" s="222" t="s">
        <v>735</v>
      </c>
      <c r="D97" s="42"/>
      <c r="E97" s="42"/>
      <c r="F97" s="42"/>
      <c r="G97" s="42"/>
      <c r="H97" s="42"/>
      <c r="I97" s="42"/>
      <c r="J97" s="42"/>
      <c r="K97" s="42"/>
      <c r="L97" s="42"/>
      <c r="M97" s="42"/>
      <c r="N97" s="42"/>
      <c r="O97" s="42"/>
      <c r="P97" s="42"/>
      <c r="Q97" s="42"/>
      <c r="R97" s="42"/>
    </row>
    <row r="98" spans="2:18">
      <c r="B98" s="220"/>
      <c r="C98" s="222" t="s">
        <v>735</v>
      </c>
      <c r="D98" s="42"/>
      <c r="E98" s="42"/>
      <c r="F98" s="42"/>
      <c r="G98" s="42"/>
      <c r="H98" s="42"/>
      <c r="I98" s="42"/>
      <c r="J98" s="42"/>
      <c r="K98" s="42"/>
      <c r="L98" s="42"/>
      <c r="M98" s="42"/>
      <c r="N98" s="42"/>
      <c r="O98" s="42"/>
      <c r="P98" s="42"/>
      <c r="Q98" s="42"/>
      <c r="R98" s="42"/>
    </row>
    <row r="99" spans="2:18" ht="0.75" customHeight="1" thickBot="1">
      <c r="B99" s="26"/>
      <c r="C99" s="26"/>
      <c r="D99" s="201" t="str">
        <f>IF(COUNTIF(D96:D98,"A")&gt;=1,"C",IF(COUNTIF(D96:D98,"A")&gt;0,"P"," "))</f>
        <v/>
      </c>
      <c r="E99" s="201" t="str">
        <f t="shared" ref="E99:R99" si="22">IF(COUNTIF(E96:E98,"A")&gt;=1,"C",IF(COUNTIF(E96:E98,"A")&gt;0,"P"," "))</f>
        <v/>
      </c>
      <c r="F99" s="201" t="str">
        <f t="shared" si="22"/>
        <v/>
      </c>
      <c r="G99" s="201" t="str">
        <f t="shared" si="22"/>
        <v/>
      </c>
      <c r="H99" s="201" t="str">
        <f t="shared" si="22"/>
        <v/>
      </c>
      <c r="I99" s="201" t="str">
        <f t="shared" si="22"/>
        <v/>
      </c>
      <c r="J99" s="201" t="str">
        <f t="shared" si="22"/>
        <v/>
      </c>
      <c r="K99" s="201" t="str">
        <f t="shared" si="22"/>
        <v/>
      </c>
      <c r="L99" s="201" t="str">
        <f t="shared" si="22"/>
        <v/>
      </c>
      <c r="M99" s="201" t="str">
        <f t="shared" si="22"/>
        <v/>
      </c>
      <c r="N99" s="201" t="str">
        <f t="shared" si="22"/>
        <v/>
      </c>
      <c r="O99" s="201" t="str">
        <f t="shared" si="22"/>
        <v/>
      </c>
      <c r="P99" s="201" t="str">
        <f t="shared" si="22"/>
        <v/>
      </c>
      <c r="Q99" s="201" t="str">
        <f t="shared" si="22"/>
        <v/>
      </c>
      <c r="R99" s="201" t="str">
        <f t="shared" si="22"/>
        <v/>
      </c>
    </row>
    <row r="100" spans="2:18" ht="13.5" thickBot="1">
      <c r="B100" s="26"/>
      <c r="C100" s="67" t="s">
        <v>56</v>
      </c>
      <c r="D100" s="215" t="str">
        <f>IF(COUNTIF(D83:D99,"C")&gt;4,"C",IF(COUNTIF(D83:D99,"C")&gt;0,"P"," "))</f>
        <v/>
      </c>
      <c r="E100" s="215" t="str">
        <f t="shared" ref="E100:R100" si="23">IF(COUNTIF(E83:E99,"C")&gt;4,"C",IF(COUNTIF(E83:E99,"C")&gt;0,"P"," "))</f>
        <v/>
      </c>
      <c r="F100" s="215" t="str">
        <f t="shared" si="23"/>
        <v/>
      </c>
      <c r="G100" s="215" t="str">
        <f t="shared" si="23"/>
        <v/>
      </c>
      <c r="H100" s="215" t="str">
        <f t="shared" si="23"/>
        <v/>
      </c>
      <c r="I100" s="215" t="str">
        <f t="shared" si="23"/>
        <v/>
      </c>
      <c r="J100" s="215" t="str">
        <f t="shared" si="23"/>
        <v/>
      </c>
      <c r="K100" s="215" t="str">
        <f t="shared" si="23"/>
        <v/>
      </c>
      <c r="L100" s="215" t="str">
        <f t="shared" si="23"/>
        <v/>
      </c>
      <c r="M100" s="215" t="str">
        <f t="shared" si="23"/>
        <v/>
      </c>
      <c r="N100" s="215" t="str">
        <f t="shared" si="23"/>
        <v/>
      </c>
      <c r="O100" s="215" t="str">
        <f t="shared" si="23"/>
        <v/>
      </c>
      <c r="P100" s="215" t="str">
        <f t="shared" si="23"/>
        <v/>
      </c>
      <c r="Q100" s="215" t="str">
        <f t="shared" si="23"/>
        <v/>
      </c>
      <c r="R100" s="215" t="str">
        <f t="shared" si="23"/>
        <v/>
      </c>
    </row>
    <row r="102" spans="2:18" ht="15">
      <c r="B102" s="345" t="s">
        <v>734</v>
      </c>
      <c r="C102" s="347"/>
      <c r="D102" s="431"/>
      <c r="E102" s="377"/>
      <c r="F102" s="377"/>
      <c r="G102" s="377"/>
      <c r="H102" s="377"/>
      <c r="I102" s="377"/>
      <c r="J102" s="377"/>
      <c r="K102" s="377"/>
      <c r="L102" s="377"/>
      <c r="M102" s="377"/>
      <c r="N102" s="377"/>
      <c r="O102" s="377"/>
      <c r="P102" s="377"/>
      <c r="Q102" s="377"/>
      <c r="R102" s="377"/>
    </row>
    <row r="103" spans="2:18">
      <c r="B103" s="26">
        <v>1</v>
      </c>
      <c r="C103" s="361" t="s">
        <v>735</v>
      </c>
      <c r="D103" s="308"/>
      <c r="E103" s="308"/>
      <c r="F103" s="308"/>
      <c r="G103" s="308"/>
      <c r="H103" s="308"/>
      <c r="I103" s="308"/>
      <c r="J103" s="308"/>
      <c r="K103" s="308"/>
      <c r="L103" s="308"/>
      <c r="M103" s="308"/>
      <c r="N103" s="308"/>
      <c r="O103" s="308"/>
      <c r="P103" s="308"/>
      <c r="Q103" s="308"/>
      <c r="R103" s="308"/>
    </row>
    <row r="104" spans="2:18">
      <c r="B104" s="219"/>
      <c r="C104" s="222" t="s">
        <v>735</v>
      </c>
      <c r="D104" s="42"/>
      <c r="E104" s="42"/>
      <c r="F104" s="42"/>
      <c r="G104" s="42"/>
      <c r="H104" s="42"/>
      <c r="I104" s="42"/>
      <c r="J104" s="42"/>
      <c r="K104" s="42"/>
      <c r="L104" s="42"/>
      <c r="M104" s="42"/>
      <c r="N104" s="42"/>
      <c r="O104" s="42"/>
      <c r="P104" s="42"/>
      <c r="Q104" s="42"/>
      <c r="R104" s="42"/>
    </row>
    <row r="105" spans="2:18">
      <c r="B105" s="219"/>
      <c r="C105" s="222" t="s">
        <v>735</v>
      </c>
      <c r="D105" s="42"/>
      <c r="E105" s="42"/>
      <c r="F105" s="42"/>
      <c r="G105" s="42"/>
      <c r="H105" s="42"/>
      <c r="I105" s="42"/>
      <c r="J105" s="42"/>
      <c r="K105" s="42"/>
      <c r="L105" s="42"/>
      <c r="M105" s="42"/>
      <c r="N105" s="42"/>
      <c r="O105" s="42"/>
      <c r="P105" s="42"/>
      <c r="Q105" s="42"/>
      <c r="R105" s="42"/>
    </row>
    <row r="106" spans="2:18">
      <c r="B106" s="219"/>
      <c r="C106" s="222" t="s">
        <v>735</v>
      </c>
      <c r="D106" s="42"/>
      <c r="E106" s="42"/>
      <c r="F106" s="42"/>
      <c r="G106" s="42"/>
      <c r="H106" s="42"/>
      <c r="I106" s="42"/>
      <c r="J106" s="42"/>
      <c r="K106" s="42"/>
      <c r="L106" s="42"/>
      <c r="M106" s="42"/>
      <c r="N106" s="42"/>
      <c r="O106" s="42"/>
      <c r="P106" s="42"/>
      <c r="Q106" s="42"/>
      <c r="R106" s="42"/>
    </row>
    <row r="107" spans="2:18">
      <c r="B107" s="26">
        <v>2</v>
      </c>
      <c r="C107" s="221" t="s">
        <v>735</v>
      </c>
      <c r="D107" s="201" t="str">
        <f>IF(COUNTIF(D104:D106,"A")&gt;=1,"C",IF(COUNTIF(D104:D106,"A")&gt;0,"P"," "))</f>
        <v/>
      </c>
      <c r="E107" s="201" t="str">
        <f t="shared" ref="E107:R107" si="24">IF(COUNTIF(E104:E106,"A")&gt;=1,"C",IF(COUNTIF(E104:E106,"A")&gt;0,"P"," "))</f>
        <v/>
      </c>
      <c r="F107" s="201" t="str">
        <f t="shared" si="24"/>
        <v/>
      </c>
      <c r="G107" s="201" t="str">
        <f t="shared" si="24"/>
        <v/>
      </c>
      <c r="H107" s="201" t="str">
        <f t="shared" si="24"/>
        <v/>
      </c>
      <c r="I107" s="201" t="str">
        <f t="shared" si="24"/>
        <v/>
      </c>
      <c r="J107" s="201" t="str">
        <f t="shared" si="24"/>
        <v/>
      </c>
      <c r="K107" s="201" t="str">
        <f t="shared" si="24"/>
        <v/>
      </c>
      <c r="L107" s="201" t="str">
        <f t="shared" si="24"/>
        <v/>
      </c>
      <c r="M107" s="201" t="str">
        <f t="shared" si="24"/>
        <v/>
      </c>
      <c r="N107" s="201" t="str">
        <f t="shared" si="24"/>
        <v/>
      </c>
      <c r="O107" s="201" t="str">
        <f t="shared" si="24"/>
        <v/>
      </c>
      <c r="P107" s="201" t="str">
        <f t="shared" si="24"/>
        <v/>
      </c>
      <c r="Q107" s="201" t="str">
        <f t="shared" si="24"/>
        <v/>
      </c>
      <c r="R107" s="201" t="str">
        <f t="shared" si="24"/>
        <v/>
      </c>
    </row>
    <row r="108" spans="2:18">
      <c r="B108" s="220"/>
      <c r="C108" s="222" t="s">
        <v>735</v>
      </c>
      <c r="D108" s="42"/>
      <c r="E108" s="42"/>
      <c r="F108" s="42"/>
      <c r="G108" s="42"/>
      <c r="H108" s="42"/>
      <c r="I108" s="42"/>
      <c r="J108" s="42"/>
      <c r="K108" s="42"/>
      <c r="L108" s="42"/>
      <c r="M108" s="42"/>
      <c r="N108" s="42"/>
      <c r="O108" s="42"/>
      <c r="P108" s="42"/>
      <c r="Q108" s="42"/>
      <c r="R108" s="42"/>
    </row>
    <row r="109" spans="2:18">
      <c r="B109" s="220"/>
      <c r="C109" s="222" t="s">
        <v>735</v>
      </c>
      <c r="D109" s="42"/>
      <c r="E109" s="42"/>
      <c r="F109" s="42"/>
      <c r="G109" s="42"/>
      <c r="H109" s="42"/>
      <c r="I109" s="42"/>
      <c r="J109" s="42"/>
      <c r="K109" s="42"/>
      <c r="L109" s="42"/>
      <c r="M109" s="42"/>
      <c r="N109" s="42"/>
      <c r="O109" s="42"/>
      <c r="P109" s="42"/>
      <c r="Q109" s="42"/>
      <c r="R109" s="42"/>
    </row>
    <row r="110" spans="2:18">
      <c r="B110" s="220"/>
      <c r="C110" s="222" t="s">
        <v>735</v>
      </c>
      <c r="D110" s="42"/>
      <c r="E110" s="42"/>
      <c r="F110" s="42"/>
      <c r="G110" s="42"/>
      <c r="H110" s="42"/>
      <c r="I110" s="42"/>
      <c r="J110" s="42"/>
      <c r="K110" s="42"/>
      <c r="L110" s="42"/>
      <c r="M110" s="42"/>
      <c r="N110" s="42"/>
      <c r="O110" s="42"/>
      <c r="P110" s="42"/>
      <c r="Q110" s="42"/>
      <c r="R110" s="42"/>
    </row>
    <row r="111" spans="2:18">
      <c r="B111" s="26">
        <v>3</v>
      </c>
      <c r="C111" s="221" t="s">
        <v>735</v>
      </c>
      <c r="D111" s="201" t="str">
        <f>IF(COUNTIF(D108:D110,"A")&gt;=1,"C",IF(COUNTIF(D108:D110,"A")&gt;0,"P"," "))</f>
        <v/>
      </c>
      <c r="E111" s="201" t="str">
        <f t="shared" ref="E111:R111" si="25">IF(COUNTIF(E108:E110,"A")&gt;=1,"C",IF(COUNTIF(E108:E110,"A")&gt;0,"P"," "))</f>
        <v/>
      </c>
      <c r="F111" s="201" t="str">
        <f t="shared" si="25"/>
        <v/>
      </c>
      <c r="G111" s="201" t="str">
        <f t="shared" si="25"/>
        <v/>
      </c>
      <c r="H111" s="201" t="str">
        <f t="shared" si="25"/>
        <v/>
      </c>
      <c r="I111" s="201" t="str">
        <f t="shared" si="25"/>
        <v/>
      </c>
      <c r="J111" s="201" t="str">
        <f t="shared" si="25"/>
        <v/>
      </c>
      <c r="K111" s="201" t="str">
        <f t="shared" si="25"/>
        <v/>
      </c>
      <c r="L111" s="201" t="str">
        <f t="shared" si="25"/>
        <v/>
      </c>
      <c r="M111" s="201" t="str">
        <f t="shared" si="25"/>
        <v/>
      </c>
      <c r="N111" s="201" t="str">
        <f t="shared" si="25"/>
        <v/>
      </c>
      <c r="O111" s="201" t="str">
        <f t="shared" si="25"/>
        <v/>
      </c>
      <c r="P111" s="201" t="str">
        <f t="shared" si="25"/>
        <v/>
      </c>
      <c r="Q111" s="201" t="str">
        <f t="shared" si="25"/>
        <v/>
      </c>
      <c r="R111" s="201" t="str">
        <f t="shared" si="25"/>
        <v/>
      </c>
    </row>
    <row r="112" spans="2:18">
      <c r="B112" s="220"/>
      <c r="C112" s="222" t="s">
        <v>735</v>
      </c>
      <c r="D112" s="42"/>
      <c r="E112" s="42"/>
      <c r="F112" s="42"/>
      <c r="G112" s="42"/>
      <c r="H112" s="42"/>
      <c r="I112" s="42"/>
      <c r="J112" s="42"/>
      <c r="K112" s="42"/>
      <c r="L112" s="42"/>
      <c r="M112" s="42"/>
      <c r="N112" s="42"/>
      <c r="O112" s="42"/>
      <c r="P112" s="42"/>
      <c r="Q112" s="42"/>
      <c r="R112" s="42"/>
    </row>
    <row r="113" spans="2:18">
      <c r="B113" s="220"/>
      <c r="C113" s="222" t="s">
        <v>735</v>
      </c>
      <c r="D113" s="42"/>
      <c r="E113" s="42"/>
      <c r="F113" s="42"/>
      <c r="G113" s="42"/>
      <c r="H113" s="42"/>
      <c r="I113" s="42"/>
      <c r="J113" s="42"/>
      <c r="K113" s="42"/>
      <c r="L113" s="42"/>
      <c r="M113" s="42"/>
      <c r="N113" s="42"/>
      <c r="O113" s="42"/>
      <c r="P113" s="42"/>
      <c r="Q113" s="42"/>
      <c r="R113" s="42"/>
    </row>
    <row r="114" spans="2:18">
      <c r="B114" s="220"/>
      <c r="C114" s="222" t="s">
        <v>735</v>
      </c>
      <c r="D114" s="42"/>
      <c r="E114" s="42"/>
      <c r="F114" s="42"/>
      <c r="G114" s="42"/>
      <c r="H114" s="42"/>
      <c r="I114" s="42"/>
      <c r="J114" s="42"/>
      <c r="K114" s="42"/>
      <c r="L114" s="42"/>
      <c r="M114" s="42"/>
      <c r="N114" s="42"/>
      <c r="O114" s="42"/>
      <c r="P114" s="42"/>
      <c r="Q114" s="42"/>
      <c r="R114" s="42"/>
    </row>
    <row r="115" spans="2:18">
      <c r="B115" s="26">
        <v>4</v>
      </c>
      <c r="C115" s="221" t="s">
        <v>735</v>
      </c>
      <c r="D115" s="201" t="str">
        <f>IF(COUNTIF(D112:D114,"A")&gt;=1,"C",IF(COUNTIF(D112:D114,"A")&gt;0,"P"," "))</f>
        <v/>
      </c>
      <c r="E115" s="201" t="str">
        <f t="shared" ref="E115:R115" si="26">IF(COUNTIF(E112:E114,"A")&gt;=1,"C",IF(COUNTIF(E112:E114,"A")&gt;0,"P"," "))</f>
        <v/>
      </c>
      <c r="F115" s="201" t="str">
        <f t="shared" si="26"/>
        <v/>
      </c>
      <c r="G115" s="201" t="str">
        <f t="shared" si="26"/>
        <v/>
      </c>
      <c r="H115" s="201" t="str">
        <f t="shared" si="26"/>
        <v/>
      </c>
      <c r="I115" s="201" t="str">
        <f t="shared" si="26"/>
        <v/>
      </c>
      <c r="J115" s="201" t="str">
        <f t="shared" si="26"/>
        <v/>
      </c>
      <c r="K115" s="201" t="str">
        <f t="shared" si="26"/>
        <v/>
      </c>
      <c r="L115" s="201" t="str">
        <f t="shared" si="26"/>
        <v/>
      </c>
      <c r="M115" s="201" t="str">
        <f t="shared" si="26"/>
        <v/>
      </c>
      <c r="N115" s="201" t="str">
        <f t="shared" si="26"/>
        <v/>
      </c>
      <c r="O115" s="201" t="str">
        <f t="shared" si="26"/>
        <v/>
      </c>
      <c r="P115" s="201" t="str">
        <f t="shared" si="26"/>
        <v/>
      </c>
      <c r="Q115" s="201" t="str">
        <f t="shared" si="26"/>
        <v/>
      </c>
      <c r="R115" s="201" t="str">
        <f t="shared" si="26"/>
        <v/>
      </c>
    </row>
    <row r="116" spans="2:18">
      <c r="B116" s="220"/>
      <c r="C116" s="222" t="s">
        <v>735</v>
      </c>
      <c r="D116" s="42"/>
      <c r="E116" s="42"/>
      <c r="F116" s="42"/>
      <c r="G116" s="42"/>
      <c r="H116" s="42"/>
      <c r="I116" s="42"/>
      <c r="J116" s="42"/>
      <c r="K116" s="42"/>
      <c r="L116" s="42"/>
      <c r="M116" s="42"/>
      <c r="N116" s="42"/>
      <c r="O116" s="42"/>
      <c r="P116" s="42"/>
      <c r="Q116" s="42"/>
      <c r="R116" s="42"/>
    </row>
    <row r="117" spans="2:18">
      <c r="B117" s="220"/>
      <c r="C117" s="222" t="s">
        <v>735</v>
      </c>
      <c r="D117" s="42"/>
      <c r="E117" s="42"/>
      <c r="F117" s="42"/>
      <c r="G117" s="42"/>
      <c r="H117" s="42"/>
      <c r="I117" s="42"/>
      <c r="J117" s="42"/>
      <c r="K117" s="42"/>
      <c r="L117" s="42"/>
      <c r="M117" s="42"/>
      <c r="N117" s="42"/>
      <c r="O117" s="42"/>
      <c r="P117" s="42"/>
      <c r="Q117" s="42"/>
      <c r="R117" s="42"/>
    </row>
    <row r="118" spans="2:18">
      <c r="B118" s="220"/>
      <c r="C118" s="222" t="s">
        <v>735</v>
      </c>
      <c r="D118" s="42"/>
      <c r="E118" s="42"/>
      <c r="F118" s="42"/>
      <c r="G118" s="42"/>
      <c r="H118" s="42"/>
      <c r="I118" s="42"/>
      <c r="J118" s="42"/>
      <c r="K118" s="42"/>
      <c r="L118" s="42"/>
      <c r="M118" s="42"/>
      <c r="N118" s="42"/>
      <c r="O118" s="42"/>
      <c r="P118" s="42"/>
      <c r="Q118" s="42"/>
      <c r="R118" s="42"/>
    </row>
    <row r="119" spans="2:18">
      <c r="B119" s="26">
        <v>5</v>
      </c>
      <c r="C119" s="221" t="s">
        <v>735</v>
      </c>
      <c r="D119" s="201" t="str">
        <f>IF(COUNTIF(D116:D118,"A")&gt;=1,"C",IF(COUNTIF(D116:D118,"A")&gt;0,"P"," "))</f>
        <v/>
      </c>
      <c r="E119" s="201" t="str">
        <f t="shared" ref="E119:R119" si="27">IF(COUNTIF(E116:E118,"A")&gt;=1,"C",IF(COUNTIF(E116:E118,"A")&gt;0,"P"," "))</f>
        <v/>
      </c>
      <c r="F119" s="201" t="str">
        <f t="shared" si="27"/>
        <v/>
      </c>
      <c r="G119" s="201" t="str">
        <f t="shared" si="27"/>
        <v/>
      </c>
      <c r="H119" s="201" t="str">
        <f t="shared" si="27"/>
        <v/>
      </c>
      <c r="I119" s="201" t="str">
        <f t="shared" si="27"/>
        <v/>
      </c>
      <c r="J119" s="201" t="str">
        <f t="shared" si="27"/>
        <v/>
      </c>
      <c r="K119" s="201" t="str">
        <f t="shared" si="27"/>
        <v/>
      </c>
      <c r="L119" s="201" t="str">
        <f t="shared" si="27"/>
        <v/>
      </c>
      <c r="M119" s="201" t="str">
        <f t="shared" si="27"/>
        <v/>
      </c>
      <c r="N119" s="201" t="str">
        <f t="shared" si="27"/>
        <v/>
      </c>
      <c r="O119" s="201" t="str">
        <f t="shared" si="27"/>
        <v/>
      </c>
      <c r="P119" s="201" t="str">
        <f t="shared" si="27"/>
        <v/>
      </c>
      <c r="Q119" s="201" t="str">
        <f t="shared" si="27"/>
        <v/>
      </c>
      <c r="R119" s="201" t="str">
        <f t="shared" si="27"/>
        <v/>
      </c>
    </row>
    <row r="120" spans="2:18">
      <c r="B120" s="220"/>
      <c r="C120" s="222" t="s">
        <v>735</v>
      </c>
      <c r="D120" s="42"/>
      <c r="E120" s="42"/>
      <c r="F120" s="42"/>
      <c r="G120" s="42"/>
      <c r="H120" s="42"/>
      <c r="I120" s="42"/>
      <c r="J120" s="42"/>
      <c r="K120" s="42"/>
      <c r="L120" s="42"/>
      <c r="M120" s="42"/>
      <c r="N120" s="42"/>
      <c r="O120" s="42"/>
      <c r="P120" s="42"/>
      <c r="Q120" s="42"/>
      <c r="R120" s="42"/>
    </row>
    <row r="121" spans="2:18">
      <c r="B121" s="220"/>
      <c r="C121" s="222" t="s">
        <v>735</v>
      </c>
      <c r="D121" s="42"/>
      <c r="E121" s="42"/>
      <c r="F121" s="42"/>
      <c r="G121" s="42"/>
      <c r="H121" s="42"/>
      <c r="I121" s="42"/>
      <c r="J121" s="42"/>
      <c r="K121" s="42"/>
      <c r="L121" s="42"/>
      <c r="M121" s="42"/>
      <c r="N121" s="42"/>
      <c r="O121" s="42"/>
      <c r="P121" s="42"/>
      <c r="Q121" s="42"/>
      <c r="R121" s="42"/>
    </row>
    <row r="122" spans="2:18">
      <c r="B122" s="220"/>
      <c r="C122" s="222" t="s">
        <v>735</v>
      </c>
      <c r="D122" s="42"/>
      <c r="E122" s="42"/>
      <c r="F122" s="42"/>
      <c r="G122" s="42"/>
      <c r="H122" s="42"/>
      <c r="I122" s="42"/>
      <c r="J122" s="42"/>
      <c r="K122" s="42"/>
      <c r="L122" s="42"/>
      <c r="M122" s="42"/>
      <c r="N122" s="42"/>
      <c r="O122" s="42"/>
      <c r="P122" s="42"/>
      <c r="Q122" s="42"/>
      <c r="R122" s="42"/>
    </row>
    <row r="123" spans="2:18" ht="0.75" customHeight="1" thickBot="1">
      <c r="B123" s="26"/>
      <c r="C123" s="26"/>
      <c r="D123" s="201" t="str">
        <f>IF(COUNTIF(D120:D122,"A")&gt;=1,"C",IF(COUNTIF(D120:D122,"A")&gt;0,"P"," "))</f>
        <v/>
      </c>
      <c r="E123" s="201" t="str">
        <f t="shared" ref="E123:R123" si="28">IF(COUNTIF(E120:E122,"A")&gt;=1,"C",IF(COUNTIF(E120:E122,"A")&gt;0,"P"," "))</f>
        <v/>
      </c>
      <c r="F123" s="201" t="str">
        <f t="shared" si="28"/>
        <v/>
      </c>
      <c r="G123" s="201" t="str">
        <f t="shared" si="28"/>
        <v/>
      </c>
      <c r="H123" s="201" t="str">
        <f t="shared" si="28"/>
        <v/>
      </c>
      <c r="I123" s="201" t="str">
        <f t="shared" si="28"/>
        <v/>
      </c>
      <c r="J123" s="201" t="str">
        <f t="shared" si="28"/>
        <v/>
      </c>
      <c r="K123" s="201" t="str">
        <f t="shared" si="28"/>
        <v/>
      </c>
      <c r="L123" s="201" t="str">
        <f t="shared" si="28"/>
        <v/>
      </c>
      <c r="M123" s="201" t="str">
        <f t="shared" si="28"/>
        <v/>
      </c>
      <c r="N123" s="201" t="str">
        <f t="shared" si="28"/>
        <v/>
      </c>
      <c r="O123" s="201" t="str">
        <f t="shared" si="28"/>
        <v/>
      </c>
      <c r="P123" s="201" t="str">
        <f t="shared" si="28"/>
        <v/>
      </c>
      <c r="Q123" s="201" t="str">
        <f t="shared" si="28"/>
        <v/>
      </c>
      <c r="R123" s="201" t="str">
        <f t="shared" si="28"/>
        <v/>
      </c>
    </row>
    <row r="124" spans="2:18" ht="13.5" thickBot="1">
      <c r="B124" s="26"/>
      <c r="C124" s="67" t="s">
        <v>56</v>
      </c>
      <c r="D124" s="215" t="str">
        <f>IF(COUNTIF(D107:D123,"C")&gt;4,"C",IF(COUNTIF(D107:D123,"C")&gt;0,"P"," "))</f>
        <v/>
      </c>
      <c r="E124" s="215" t="str">
        <f t="shared" ref="E124:R124" si="29">IF(COUNTIF(E107:E123,"C")&gt;4,"C",IF(COUNTIF(E107:E123,"C")&gt;0,"P"," "))</f>
        <v/>
      </c>
      <c r="F124" s="215" t="str">
        <f t="shared" si="29"/>
        <v/>
      </c>
      <c r="G124" s="215" t="str">
        <f t="shared" si="29"/>
        <v/>
      </c>
      <c r="H124" s="215" t="str">
        <f t="shared" si="29"/>
        <v/>
      </c>
      <c r="I124" s="215" t="str">
        <f t="shared" si="29"/>
        <v/>
      </c>
      <c r="J124" s="215" t="str">
        <f t="shared" si="29"/>
        <v/>
      </c>
      <c r="K124" s="215" t="str">
        <f t="shared" si="29"/>
        <v/>
      </c>
      <c r="L124" s="215" t="str">
        <f t="shared" si="29"/>
        <v/>
      </c>
      <c r="M124" s="215" t="str">
        <f t="shared" si="29"/>
        <v/>
      </c>
      <c r="N124" s="215" t="str">
        <f t="shared" si="29"/>
        <v/>
      </c>
      <c r="O124" s="215" t="str">
        <f t="shared" si="29"/>
        <v/>
      </c>
      <c r="P124" s="215" t="str">
        <f t="shared" si="29"/>
        <v/>
      </c>
      <c r="Q124" s="215" t="str">
        <f t="shared" si="29"/>
        <v/>
      </c>
      <c r="R124" s="215" t="str">
        <f t="shared" si="29"/>
        <v/>
      </c>
    </row>
  </sheetData>
  <sheetProtection password="EE48" sheet="1" objects="1" scenarios="1" selectLockedCells="1"/>
  <mergeCells count="24">
    <mergeCell ref="D102:R102"/>
    <mergeCell ref="B3:C3"/>
    <mergeCell ref="I1:I4"/>
    <mergeCell ref="G1:G4"/>
    <mergeCell ref="A4:C4"/>
    <mergeCell ref="F1:F4"/>
    <mergeCell ref="A5:R5"/>
    <mergeCell ref="R1:R4"/>
    <mergeCell ref="N1:N4"/>
    <mergeCell ref="H1:H4"/>
    <mergeCell ref="D1:D4"/>
    <mergeCell ref="E1:E4"/>
    <mergeCell ref="M1:M4"/>
    <mergeCell ref="D30:R30"/>
    <mergeCell ref="D54:R54"/>
    <mergeCell ref="D78:R78"/>
    <mergeCell ref="S7:Z14"/>
    <mergeCell ref="D6:R6"/>
    <mergeCell ref="O1:O4"/>
    <mergeCell ref="J1:J4"/>
    <mergeCell ref="K1:K4"/>
    <mergeCell ref="P1:P4"/>
    <mergeCell ref="Q1:Q4"/>
    <mergeCell ref="L1:L4"/>
  </mergeCells>
  <phoneticPr fontId="6" type="noConversion"/>
  <pageMargins left="0.75" right="0.75" top="1" bottom="0.5" header="0.25" footer="0.25"/>
  <pageSetup scale="70" fitToHeight="0" orientation="portrait" r:id="rId1"/>
  <headerFooter alignWithMargins="0">
    <oddHeader>&amp;C&amp;"Arial,Bold"&amp;14BrownieTrax&amp;12Council Own Try-Its - &amp;D</oddHeader>
    <oddFooter>Page &amp;P</oddFooter>
  </headerFooter>
  <rowBreaks count="1" manualBreakCount="1">
    <brk id="76" max="17" man="1"/>
  </rowBreaks>
  <legacyDrawing r:id="rId2"/>
</worksheet>
</file>

<file path=xl/worksheets/sheet9.xml><?xml version="1.0" encoding="utf-8"?>
<worksheet xmlns="http://schemas.openxmlformats.org/spreadsheetml/2006/main" xmlns:r="http://schemas.openxmlformats.org/officeDocument/2006/relationships">
  <sheetPr codeName="Sheet9">
    <tabColor indexed="17"/>
    <pageSetUpPr fitToPage="1"/>
  </sheetPr>
  <dimension ref="A1:R18"/>
  <sheetViews>
    <sheetView showGridLines="0" workbookViewId="0">
      <selection activeCell="D7" sqref="D7"/>
    </sheetView>
  </sheetViews>
  <sheetFormatPr defaultRowHeight="12.75"/>
  <cols>
    <col min="1" max="1" width="14.42578125" style="171" customWidth="1"/>
    <col min="2" max="2" width="2.28515625" style="171" customWidth="1"/>
    <col min="3" max="3" width="34.7109375" style="171" bestFit="1" customWidth="1"/>
    <col min="4" max="18" width="3.28515625" style="171" bestFit="1" customWidth="1"/>
    <col min="19" max="16384" width="9.140625" style="171"/>
  </cols>
  <sheetData>
    <row r="1" spans="1:18" ht="12.75" customHeight="1">
      <c r="A1" s="323"/>
      <c r="B1" s="324" t="s">
        <v>45</v>
      </c>
      <c r="C1" s="325">
        <v>0</v>
      </c>
      <c r="D1" s="397" t="str">
        <f ca="1">'Brownie 1'!$A$1</f>
        <v>Brownie 1</v>
      </c>
      <c r="E1" s="397" t="str">
        <f ca="1">'Brownie 2'!$A$1</f>
        <v>Brownie 2</v>
      </c>
      <c r="F1" s="397" t="str">
        <f ca="1">'Brownie 3'!$A$1</f>
        <v>Brownie 3</v>
      </c>
      <c r="G1" s="397" t="str">
        <f ca="1">'Brownie 4'!$A$1</f>
        <v>Brownie 4</v>
      </c>
      <c r="H1" s="397" t="str">
        <f ca="1">'Brownie 5'!$A$1</f>
        <v>Brownie 5</v>
      </c>
      <c r="I1" s="397" t="str">
        <f ca="1">'Brownie 6'!$A$1</f>
        <v>Brownie 6</v>
      </c>
      <c r="J1" s="397" t="str">
        <f ca="1">'Brownie 7'!$A$1</f>
        <v>Brownie 7</v>
      </c>
      <c r="K1" s="397" t="str">
        <f ca="1">'Brownie 8'!$A$1</f>
        <v>Brownie 8</v>
      </c>
      <c r="L1" s="397" t="str">
        <f ca="1">'Brownie 9'!$A$1</f>
        <v>Brownie 9</v>
      </c>
      <c r="M1" s="397" t="str">
        <f ca="1">'Brownie 10'!$A$1</f>
        <v>Brownie 10</v>
      </c>
      <c r="N1" s="397" t="str">
        <f ca="1">'Brownie 11'!$A$1</f>
        <v>Brownie 11</v>
      </c>
      <c r="O1" s="397" t="str">
        <f ca="1">'Brownie 12'!$A$1</f>
        <v>Brownie 12</v>
      </c>
      <c r="P1" s="397" t="str">
        <f ca="1">'Brownie 13'!$A$1</f>
        <v>Brownie 13</v>
      </c>
      <c r="Q1" s="397" t="str">
        <f ca="1">'Brownie 14'!$A$1</f>
        <v>Brownie 14</v>
      </c>
      <c r="R1" s="397" t="str">
        <f ca="1">'Brownie 15'!$A$1</f>
        <v>Brownie 15</v>
      </c>
    </row>
    <row r="2" spans="1:18" ht="15.75">
      <c r="A2" s="326"/>
      <c r="B2" s="172" t="s">
        <v>53</v>
      </c>
      <c r="C2" s="173">
        <v>0</v>
      </c>
      <c r="D2" s="398"/>
      <c r="E2" s="398"/>
      <c r="F2" s="398"/>
      <c r="G2" s="398"/>
      <c r="H2" s="398"/>
      <c r="I2" s="398"/>
      <c r="J2" s="398"/>
      <c r="K2" s="398"/>
      <c r="L2" s="398"/>
      <c r="M2" s="398"/>
      <c r="N2" s="398"/>
      <c r="O2" s="398"/>
      <c r="P2" s="398"/>
      <c r="Q2" s="398"/>
      <c r="R2" s="398"/>
    </row>
    <row r="3" spans="1:18">
      <c r="A3" s="454"/>
      <c r="B3" s="454"/>
      <c r="C3" s="455"/>
      <c r="D3" s="398"/>
      <c r="E3" s="398"/>
      <c r="F3" s="398"/>
      <c r="G3" s="398"/>
      <c r="H3" s="398"/>
      <c r="I3" s="398"/>
      <c r="J3" s="398"/>
      <c r="K3" s="398"/>
      <c r="L3" s="398"/>
      <c r="M3" s="398"/>
      <c r="N3" s="398"/>
      <c r="O3" s="398"/>
      <c r="P3" s="398"/>
      <c r="Q3" s="398"/>
      <c r="R3" s="398"/>
    </row>
    <row r="4" spans="1:18">
      <c r="A4" s="243"/>
      <c r="B4" s="309"/>
      <c r="C4" s="327" t="s">
        <v>60</v>
      </c>
      <c r="D4" s="399"/>
      <c r="E4" s="399"/>
      <c r="F4" s="399"/>
      <c r="G4" s="399"/>
      <c r="H4" s="399"/>
      <c r="I4" s="399"/>
      <c r="J4" s="399"/>
      <c r="K4" s="399"/>
      <c r="L4" s="399"/>
      <c r="M4" s="399"/>
      <c r="N4" s="399"/>
      <c r="O4" s="399"/>
      <c r="P4" s="399"/>
      <c r="Q4" s="399"/>
      <c r="R4" s="399"/>
    </row>
    <row r="5" spans="1:18">
      <c r="A5" s="176"/>
      <c r="B5" s="176"/>
      <c r="C5" s="176"/>
      <c r="D5" s="175"/>
      <c r="E5" s="175"/>
      <c r="F5" s="174"/>
      <c r="G5" s="174"/>
      <c r="H5" s="174"/>
      <c r="I5" s="174"/>
      <c r="J5" s="452"/>
      <c r="K5" s="453"/>
      <c r="L5" s="453"/>
      <c r="M5" s="453"/>
      <c r="N5" s="453"/>
      <c r="O5" s="453"/>
      <c r="P5" s="453"/>
      <c r="Q5" s="453"/>
      <c r="R5" s="453"/>
    </row>
    <row r="6" spans="1:18">
      <c r="A6" s="176"/>
      <c r="B6" s="177" t="s">
        <v>163</v>
      </c>
      <c r="C6" s="178"/>
      <c r="D6" s="179"/>
      <c r="E6" s="179"/>
      <c r="F6" s="178"/>
      <c r="G6" s="178"/>
      <c r="H6" s="178"/>
      <c r="I6" s="178"/>
      <c r="J6" s="180"/>
      <c r="K6" s="181"/>
      <c r="L6" s="181"/>
      <c r="M6" s="181"/>
      <c r="N6" s="181"/>
      <c r="O6" s="181"/>
      <c r="P6" s="181"/>
      <c r="Q6" s="181"/>
      <c r="R6" s="181"/>
    </row>
    <row r="7" spans="1:18">
      <c r="A7" s="182"/>
      <c r="B7" s="183">
        <v>1</v>
      </c>
      <c r="C7" s="184" t="s">
        <v>164</v>
      </c>
      <c r="D7" s="185"/>
      <c r="E7" s="186" t="s">
        <v>161</v>
      </c>
      <c r="F7" s="186" t="s">
        <v>161</v>
      </c>
      <c r="G7" s="186" t="s">
        <v>161</v>
      </c>
      <c r="H7" s="186" t="s">
        <v>161</v>
      </c>
      <c r="I7" s="186"/>
      <c r="J7" s="186" t="s">
        <v>161</v>
      </c>
      <c r="K7" s="186" t="s">
        <v>161</v>
      </c>
      <c r="L7" s="186" t="s">
        <v>161</v>
      </c>
      <c r="M7" s="186" t="s">
        <v>161</v>
      </c>
      <c r="N7" s="186" t="s">
        <v>161</v>
      </c>
      <c r="O7" s="186" t="s">
        <v>161</v>
      </c>
      <c r="P7" s="186" t="s">
        <v>161</v>
      </c>
      <c r="Q7" s="186" t="s">
        <v>161</v>
      </c>
      <c r="R7" s="186" t="s">
        <v>161</v>
      </c>
    </row>
    <row r="8" spans="1:18">
      <c r="A8" s="182"/>
      <c r="B8" s="183">
        <v>2</v>
      </c>
      <c r="C8" s="184" t="s">
        <v>165</v>
      </c>
      <c r="D8" s="186"/>
      <c r="E8" s="186"/>
      <c r="F8" s="186"/>
      <c r="G8" s="186"/>
      <c r="H8" s="186"/>
      <c r="I8" s="186"/>
      <c r="J8" s="186"/>
      <c r="K8" s="186"/>
      <c r="L8" s="186"/>
      <c r="M8" s="186"/>
      <c r="N8" s="186"/>
      <c r="O8" s="186"/>
      <c r="P8" s="186"/>
      <c r="Q8" s="186"/>
      <c r="R8" s="186"/>
    </row>
    <row r="9" spans="1:18">
      <c r="A9" s="182"/>
      <c r="B9" s="183">
        <v>3</v>
      </c>
      <c r="C9" s="184" t="s">
        <v>166</v>
      </c>
      <c r="D9" s="185"/>
      <c r="E9" s="186"/>
      <c r="F9" s="186"/>
      <c r="G9" s="186"/>
      <c r="H9" s="186"/>
      <c r="I9" s="186"/>
      <c r="J9" s="186"/>
      <c r="K9" s="186"/>
      <c r="L9" s="186"/>
      <c r="M9" s="186"/>
      <c r="N9" s="186"/>
      <c r="O9" s="186"/>
      <c r="P9" s="186"/>
      <c r="Q9" s="186"/>
      <c r="R9" s="186"/>
    </row>
    <row r="10" spans="1:18" s="191" customFormat="1" ht="6" customHeight="1">
      <c r="A10" s="187"/>
      <c r="B10" s="188"/>
      <c r="C10" s="189"/>
      <c r="D10" s="190" t="str">
        <f t="shared" ref="D10:R10" si="0">IF(COUNTIF(D7:D9,"A")&gt;=1,"C",IF(COUNTIF(D7:D9,"A")&gt;0,"P"," "))</f>
        <v/>
      </c>
      <c r="E10" s="190" t="str">
        <f t="shared" si="0"/>
        <v/>
      </c>
      <c r="F10" s="190" t="str">
        <f t="shared" si="0"/>
        <v/>
      </c>
      <c r="G10" s="190" t="str">
        <f t="shared" si="0"/>
        <v/>
      </c>
      <c r="H10" s="190" t="str">
        <f t="shared" si="0"/>
        <v/>
      </c>
      <c r="I10" s="190" t="str">
        <f t="shared" si="0"/>
        <v/>
      </c>
      <c r="J10" s="190" t="str">
        <f t="shared" si="0"/>
        <v/>
      </c>
      <c r="K10" s="190" t="str">
        <f t="shared" si="0"/>
        <v/>
      </c>
      <c r="L10" s="190" t="str">
        <f t="shared" si="0"/>
        <v/>
      </c>
      <c r="M10" s="190" t="str">
        <f t="shared" si="0"/>
        <v/>
      </c>
      <c r="N10" s="190" t="str">
        <f t="shared" si="0"/>
        <v/>
      </c>
      <c r="O10" s="190" t="str">
        <f t="shared" si="0"/>
        <v/>
      </c>
      <c r="P10" s="190" t="str">
        <f t="shared" si="0"/>
        <v/>
      </c>
      <c r="Q10" s="190" t="str">
        <f t="shared" si="0"/>
        <v/>
      </c>
      <c r="R10" s="190" t="str">
        <f t="shared" si="0"/>
        <v/>
      </c>
    </row>
    <row r="11" spans="1:18">
      <c r="A11" s="192"/>
      <c r="B11" s="177" t="s">
        <v>419</v>
      </c>
      <c r="C11" s="178"/>
      <c r="D11" s="179"/>
      <c r="E11" s="179"/>
      <c r="F11" s="178"/>
      <c r="G11" s="178"/>
      <c r="H11" s="178"/>
      <c r="I11" s="178"/>
      <c r="J11" s="180"/>
      <c r="K11" s="181"/>
      <c r="L11" s="181"/>
      <c r="M11" s="181"/>
      <c r="N11" s="181"/>
      <c r="O11" s="181"/>
      <c r="P11" s="181"/>
      <c r="Q11" s="181"/>
      <c r="R11" s="181"/>
    </row>
    <row r="12" spans="1:18">
      <c r="A12" s="192"/>
      <c r="B12" s="183">
        <v>1</v>
      </c>
      <c r="C12" s="184" t="s">
        <v>167</v>
      </c>
      <c r="D12" s="185"/>
      <c r="E12" s="186" t="s">
        <v>161</v>
      </c>
      <c r="F12" s="186" t="s">
        <v>161</v>
      </c>
      <c r="G12" s="186" t="s">
        <v>161</v>
      </c>
      <c r="H12" s="186" t="s">
        <v>161</v>
      </c>
      <c r="I12" s="186"/>
      <c r="J12" s="186" t="s">
        <v>161</v>
      </c>
      <c r="K12" s="186" t="s">
        <v>161</v>
      </c>
      <c r="L12" s="186" t="s">
        <v>161</v>
      </c>
      <c r="M12" s="186" t="s">
        <v>161</v>
      </c>
      <c r="N12" s="186" t="s">
        <v>161</v>
      </c>
      <c r="O12" s="186" t="s">
        <v>161</v>
      </c>
      <c r="P12" s="186" t="s">
        <v>161</v>
      </c>
      <c r="Q12" s="186" t="s">
        <v>161</v>
      </c>
      <c r="R12" s="186" t="s">
        <v>161</v>
      </c>
    </row>
    <row r="13" spans="1:18">
      <c r="A13" s="192"/>
      <c r="B13" s="183">
        <v>2</v>
      </c>
      <c r="C13" s="184" t="s">
        <v>420</v>
      </c>
      <c r="D13" s="185"/>
      <c r="E13" s="186"/>
      <c r="F13" s="186"/>
      <c r="G13" s="186"/>
      <c r="H13" s="186"/>
      <c r="I13" s="186"/>
      <c r="J13" s="186"/>
      <c r="K13" s="186"/>
      <c r="L13" s="186"/>
      <c r="M13" s="186"/>
      <c r="N13" s="186"/>
      <c r="O13" s="186"/>
      <c r="P13" s="186"/>
      <c r="Q13" s="186"/>
      <c r="R13" s="186"/>
    </row>
    <row r="14" spans="1:18">
      <c r="A14" s="192"/>
      <c r="B14" s="183">
        <v>3</v>
      </c>
      <c r="C14" s="184" t="s">
        <v>421</v>
      </c>
      <c r="D14" s="185"/>
      <c r="E14" s="186"/>
      <c r="F14" s="186"/>
      <c r="G14" s="186"/>
      <c r="H14" s="186"/>
      <c r="I14" s="186"/>
      <c r="J14" s="186"/>
      <c r="K14" s="186"/>
      <c r="L14" s="186"/>
      <c r="M14" s="186"/>
      <c r="N14" s="186"/>
      <c r="O14" s="186"/>
      <c r="P14" s="186"/>
      <c r="Q14" s="186"/>
      <c r="R14" s="186"/>
    </row>
    <row r="15" spans="1:18" s="191" customFormat="1" ht="6" customHeight="1">
      <c r="A15" s="187"/>
      <c r="B15" s="187"/>
      <c r="C15" s="187"/>
      <c r="D15" s="190" t="str">
        <f t="shared" ref="D15:R15" si="1">IF(COUNTIF(D12:D14,"A")&gt;=1,"C",IF(COUNTIF(D12:D14,"A")&gt;0,"P"," "))</f>
        <v/>
      </c>
      <c r="E15" s="190" t="str">
        <f t="shared" si="1"/>
        <v/>
      </c>
      <c r="F15" s="190" t="str">
        <f t="shared" si="1"/>
        <v/>
      </c>
      <c r="G15" s="190" t="str">
        <f t="shared" si="1"/>
        <v/>
      </c>
      <c r="H15" s="190" t="str">
        <f t="shared" si="1"/>
        <v/>
      </c>
      <c r="I15" s="190" t="str">
        <f t="shared" si="1"/>
        <v/>
      </c>
      <c r="J15" s="190" t="str">
        <f t="shared" si="1"/>
        <v/>
      </c>
      <c r="K15" s="190" t="str">
        <f t="shared" si="1"/>
        <v/>
      </c>
      <c r="L15" s="190" t="str">
        <f t="shared" si="1"/>
        <v/>
      </c>
      <c r="M15" s="190" t="str">
        <f t="shared" si="1"/>
        <v/>
      </c>
      <c r="N15" s="190" t="str">
        <f t="shared" si="1"/>
        <v/>
      </c>
      <c r="O15" s="190" t="str">
        <f t="shared" si="1"/>
        <v/>
      </c>
      <c r="P15" s="190" t="str">
        <f t="shared" si="1"/>
        <v/>
      </c>
      <c r="Q15" s="190" t="str">
        <f t="shared" si="1"/>
        <v/>
      </c>
      <c r="R15" s="190" t="str">
        <f t="shared" si="1"/>
        <v/>
      </c>
    </row>
    <row r="16" spans="1:18">
      <c r="A16" s="192"/>
      <c r="B16" s="183"/>
      <c r="C16" s="184" t="s">
        <v>162</v>
      </c>
      <c r="D16" s="185"/>
      <c r="E16" s="186"/>
      <c r="F16" s="186"/>
      <c r="G16" s="186"/>
      <c r="H16" s="186"/>
      <c r="I16" s="186"/>
      <c r="J16" s="186"/>
      <c r="K16" s="186"/>
      <c r="L16" s="186"/>
      <c r="M16" s="186"/>
      <c r="N16" s="186"/>
      <c r="O16" s="186"/>
      <c r="P16" s="186"/>
      <c r="Q16" s="186"/>
      <c r="R16" s="186"/>
    </row>
    <row r="17" spans="1:18" s="191" customFormat="1" ht="6" customHeight="1" thickBot="1">
      <c r="A17" s="187"/>
      <c r="B17" s="193"/>
      <c r="C17" s="194"/>
      <c r="D17" s="190" t="str">
        <f>IF(COUNTIF(D16:D16,"A")=1,"C",IF(COUNTIF(D16:D16,"A")&gt;0,"P"," "))</f>
        <v/>
      </c>
      <c r="E17" s="190" t="str">
        <f t="shared" ref="E17:R17" si="2">IF(COUNTIF(E16:E16,"A")=1,"C",IF(COUNTIF(E16:E16,"A")&gt;0,"P"," "))</f>
        <v/>
      </c>
      <c r="F17" s="190" t="str">
        <f t="shared" si="2"/>
        <v/>
      </c>
      <c r="G17" s="190" t="str">
        <f t="shared" si="2"/>
        <v/>
      </c>
      <c r="H17" s="190" t="str">
        <f t="shared" si="2"/>
        <v/>
      </c>
      <c r="I17" s="190" t="str">
        <f t="shared" si="2"/>
        <v/>
      </c>
      <c r="J17" s="190" t="str">
        <f t="shared" si="2"/>
        <v/>
      </c>
      <c r="K17" s="190" t="str">
        <f t="shared" si="2"/>
        <v/>
      </c>
      <c r="L17" s="190" t="str">
        <f t="shared" si="2"/>
        <v/>
      </c>
      <c r="M17" s="190" t="str">
        <f t="shared" si="2"/>
        <v/>
      </c>
      <c r="N17" s="190" t="str">
        <f t="shared" si="2"/>
        <v/>
      </c>
      <c r="O17" s="190" t="str">
        <f t="shared" si="2"/>
        <v/>
      </c>
      <c r="P17" s="190" t="str">
        <f t="shared" si="2"/>
        <v/>
      </c>
      <c r="Q17" s="190" t="str">
        <f t="shared" si="2"/>
        <v/>
      </c>
      <c r="R17" s="190" t="str">
        <f t="shared" si="2"/>
        <v/>
      </c>
    </row>
    <row r="18" spans="1:18" ht="13.5" thickBot="1">
      <c r="A18" s="192"/>
      <c r="B18" s="192"/>
      <c r="C18" s="195" t="s">
        <v>56</v>
      </c>
      <c r="D18" s="196" t="str">
        <f t="shared" ref="D18:R18" si="3">IF(COUNTIF(D7:D17,"C")=3,"C",IF(COUNTIF(D7:D17,"C")&gt;0,"P"," "))</f>
        <v/>
      </c>
      <c r="E18" s="196" t="str">
        <f t="shared" si="3"/>
        <v/>
      </c>
      <c r="F18" s="196" t="str">
        <f t="shared" si="3"/>
        <v/>
      </c>
      <c r="G18" s="196" t="str">
        <f t="shared" si="3"/>
        <v/>
      </c>
      <c r="H18" s="196" t="str">
        <f t="shared" si="3"/>
        <v/>
      </c>
      <c r="I18" s="196" t="str">
        <f t="shared" si="3"/>
        <v/>
      </c>
      <c r="J18" s="196" t="str">
        <f t="shared" si="3"/>
        <v/>
      </c>
      <c r="K18" s="196" t="str">
        <f t="shared" si="3"/>
        <v/>
      </c>
      <c r="L18" s="196" t="str">
        <f t="shared" si="3"/>
        <v/>
      </c>
      <c r="M18" s="196" t="str">
        <f t="shared" si="3"/>
        <v/>
      </c>
      <c r="N18" s="196" t="str">
        <f t="shared" si="3"/>
        <v/>
      </c>
      <c r="O18" s="196" t="str">
        <f t="shared" si="3"/>
        <v/>
      </c>
      <c r="P18" s="196" t="str">
        <f t="shared" si="3"/>
        <v/>
      </c>
      <c r="Q18" s="196" t="str">
        <f t="shared" si="3"/>
        <v/>
      </c>
      <c r="R18" s="196" t="str">
        <f t="shared" si="3"/>
        <v/>
      </c>
    </row>
  </sheetData>
  <sheetProtection password="EE48" sheet="1" objects="1" scenarios="1" selectLockedCells="1"/>
  <mergeCells count="17">
    <mergeCell ref="A3:C3"/>
    <mergeCell ref="D1:D4"/>
    <mergeCell ref="E1:E4"/>
    <mergeCell ref="F1:F4"/>
    <mergeCell ref="G1:G4"/>
    <mergeCell ref="H1:H4"/>
    <mergeCell ref="J5:R5"/>
    <mergeCell ref="O1:O4"/>
    <mergeCell ref="P1:P4"/>
    <mergeCell ref="Q1:Q4"/>
    <mergeCell ref="R1:R4"/>
    <mergeCell ref="N1:N4"/>
    <mergeCell ref="I1:I4"/>
    <mergeCell ref="J1:J4"/>
    <mergeCell ref="K1:K4"/>
    <mergeCell ref="L1:L4"/>
    <mergeCell ref="M1:M4"/>
  </mergeCells>
  <pageMargins left="0.75" right="0.75" top="1" bottom="0.5" header="0.25" footer="0.25"/>
  <pageSetup scale="90" orientation="portrait" horizontalDpi="300" verticalDpi="300" r:id="rId1"/>
  <headerFooter alignWithMargins="0">
    <oddHeader>&amp;C&amp;"Arial,Bold"&amp;14BrownieTrax&amp;12Bridging page - &amp;D</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Instructions</vt:lpstr>
      <vt:lpstr>Parent Contact Info</vt:lpstr>
      <vt:lpstr>Registration</vt:lpstr>
      <vt:lpstr>Dues</vt:lpstr>
      <vt:lpstr>Attendance</vt:lpstr>
      <vt:lpstr>Badges</vt:lpstr>
      <vt:lpstr>Journey Awards</vt:lpstr>
      <vt:lpstr>Council Own</vt:lpstr>
      <vt:lpstr>Bridging</vt:lpstr>
      <vt:lpstr>Age-Level</vt:lpstr>
      <vt:lpstr>Fun Patches</vt:lpstr>
      <vt:lpstr>Summary</vt:lpstr>
      <vt:lpstr>Order</vt:lpstr>
      <vt:lpstr>Brownie 1</vt:lpstr>
      <vt:lpstr>Brownie 2</vt:lpstr>
      <vt:lpstr>Brownie 3</vt:lpstr>
      <vt:lpstr>Brownie 4</vt:lpstr>
      <vt:lpstr>Brownie 5</vt:lpstr>
      <vt:lpstr>Brownie 6</vt:lpstr>
      <vt:lpstr>Brownie 7</vt:lpstr>
      <vt:lpstr>Brownie 8</vt:lpstr>
      <vt:lpstr>Brownie 9</vt:lpstr>
      <vt:lpstr>Brownie 10</vt:lpstr>
      <vt:lpstr>Brownie 11</vt:lpstr>
      <vt:lpstr>Brownie 12</vt:lpstr>
      <vt:lpstr>Brownie 13</vt:lpstr>
      <vt:lpstr>Brownie 14</vt:lpstr>
      <vt:lpstr>Brownie 15</vt:lpstr>
      <vt:lpstr>'Brownie 1'!Print_Area</vt:lpstr>
      <vt:lpstr>'Brownie 10'!Print_Area</vt:lpstr>
      <vt:lpstr>'Brownie 11'!Print_Area</vt:lpstr>
      <vt:lpstr>'Brownie 12'!Print_Area</vt:lpstr>
      <vt:lpstr>'Brownie 13'!Print_Area</vt:lpstr>
      <vt:lpstr>'Brownie 14'!Print_Area</vt:lpstr>
      <vt:lpstr>'Brownie 15'!Print_Area</vt:lpstr>
      <vt:lpstr>'Brownie 2'!Print_Area</vt:lpstr>
      <vt:lpstr>'Brownie 3'!Print_Area</vt:lpstr>
      <vt:lpstr>'Brownie 4'!Print_Area</vt:lpstr>
      <vt:lpstr>'Brownie 5'!Print_Area</vt:lpstr>
      <vt:lpstr>'Brownie 6'!Print_Area</vt:lpstr>
      <vt:lpstr>'Brownie 7'!Print_Area</vt:lpstr>
      <vt:lpstr>'Brownie 8'!Print_Area</vt:lpstr>
      <vt:lpstr>'Brownie 9'!Print_Area</vt:lpstr>
      <vt:lpstr>'Council Own'!Print_Area</vt:lpstr>
      <vt:lpstr>Instructions!Print_Area</vt:lpstr>
      <vt:lpstr>Registration!Print_Area</vt:lpstr>
      <vt:lpstr>Attendance!Print_Titles</vt:lpstr>
      <vt:lpstr>'Council Own'!Print_Titles</vt:lpstr>
      <vt:lpstr>'Journey Awards'!Print_Titles</vt:lpstr>
      <vt:lpstr>Registration!Print_Titles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Audra Edmunds</dc:creator>
  <cp:lastModifiedBy>bbagnell</cp:lastModifiedBy>
  <cp:lastPrinted>2011-11-20T03:28:16Z</cp:lastPrinted>
  <dcterms:created xsi:type="dcterms:W3CDTF">2008-11-10T16:37:13Z</dcterms:created>
  <dcterms:modified xsi:type="dcterms:W3CDTF">2012-08-31T16:03:33Z</dcterms:modified>
</cp:coreProperties>
</file>